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tabRatio="771" activeTab="12"/>
  </bookViews>
  <sheets>
    <sheet name="разноска" sheetId="14" r:id="rId1"/>
    <sheet name="Январь 21" sheetId="19" r:id="rId2"/>
    <sheet name="февраль 21" sheetId="20" r:id="rId3"/>
    <sheet name="март 21" sheetId="21" r:id="rId4"/>
    <sheet name="апр 21" sheetId="22" r:id="rId5"/>
    <sheet name="май 21" sheetId="23" r:id="rId6"/>
    <sheet name="июнь 21 " sheetId="24" r:id="rId7"/>
    <sheet name="июль 21  " sheetId="25" r:id="rId8"/>
    <sheet name="август 21  " sheetId="26" r:id="rId9"/>
    <sheet name="сентябрь 21" sheetId="27" r:id="rId10"/>
    <sheet name="октябрь 21" sheetId="28" r:id="rId11"/>
    <sheet name="ноябрь 21" sheetId="29" r:id="rId12"/>
    <sheet name="декабрь 21" sheetId="30" r:id="rId13"/>
  </sheets>
  <definedNames>
    <definedName name="_xlnm.Print_Area" localSheetId="8">'август 21  '!$A$1:$H$45</definedName>
    <definedName name="_xlnm.Print_Area" localSheetId="12">'декабрь 21'!$A$1:$H$45</definedName>
    <definedName name="_xlnm.Print_Area" localSheetId="7">'июль 21  '!$A$1:$H$45</definedName>
    <definedName name="_xlnm.Print_Area" localSheetId="6">'июнь 21 '!$A$1:$H$45</definedName>
    <definedName name="_xlnm.Print_Area" localSheetId="11">'ноябрь 21'!$A$1:$H$45</definedName>
    <definedName name="_xlnm.Print_Area" localSheetId="10">'октябрь 21'!$A$1:$H$45</definedName>
    <definedName name="_xlnm.Print_Area" localSheetId="9">'сентябрь 21'!$A$1:$H$45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0" l="1"/>
  <c r="E17" i="30"/>
  <c r="J17" i="30" s="1"/>
  <c r="E18" i="30"/>
  <c r="E19" i="30"/>
  <c r="J19" i="30" s="1"/>
  <c r="E20" i="30"/>
  <c r="E21" i="30"/>
  <c r="J21" i="30" s="1"/>
  <c r="E22" i="30"/>
  <c r="E23" i="30"/>
  <c r="J23" i="30" s="1"/>
  <c r="E24" i="30"/>
  <c r="E25" i="30"/>
  <c r="J25" i="30" s="1"/>
  <c r="E26" i="30"/>
  <c r="J26" i="30" s="1"/>
  <c r="E27" i="30"/>
  <c r="J27" i="30" s="1"/>
  <c r="E28" i="30"/>
  <c r="E29" i="30"/>
  <c r="J29" i="30" s="1"/>
  <c r="E30" i="30"/>
  <c r="J30" i="30" s="1"/>
  <c r="E31" i="30"/>
  <c r="E15" i="30"/>
  <c r="E13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15" i="30"/>
  <c r="G13" i="30"/>
  <c r="G12" i="30"/>
  <c r="J28" i="30"/>
  <c r="J24" i="30"/>
  <c r="J22" i="30"/>
  <c r="J20" i="30"/>
  <c r="J18" i="30"/>
  <c r="J16" i="30"/>
  <c r="J15" i="30"/>
  <c r="F14" i="30"/>
  <c r="F32" i="30" s="1"/>
  <c r="D14" i="30"/>
  <c r="M21" i="14"/>
  <c r="G14" i="30" l="1"/>
  <c r="G32" i="30" s="1"/>
  <c r="E14" i="30"/>
  <c r="N31" i="14"/>
  <c r="L30" i="14" l="1"/>
  <c r="E15" i="29" l="1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G13" i="29"/>
  <c r="G12" i="29" l="1"/>
  <c r="J30" i="29" l="1"/>
  <c r="J29" i="29"/>
  <c r="J28" i="29"/>
  <c r="J27" i="29"/>
  <c r="J26" i="29"/>
  <c r="J25" i="29"/>
  <c r="J24" i="29"/>
  <c r="J23" i="29"/>
  <c r="J22" i="29"/>
  <c r="J21" i="29"/>
  <c r="J20" i="29"/>
  <c r="J19" i="29"/>
  <c r="J18" i="29"/>
  <c r="J17" i="29"/>
  <c r="J16" i="29"/>
  <c r="G14" i="29"/>
  <c r="J15" i="29"/>
  <c r="F14" i="29"/>
  <c r="F32" i="29" s="1"/>
  <c r="D14" i="29"/>
  <c r="G32" i="29" l="1"/>
  <c r="E14" i="29"/>
  <c r="J30" i="14"/>
  <c r="G12" i="28" l="1"/>
  <c r="K30" i="14"/>
  <c r="G13" i="28"/>
  <c r="G23" i="28"/>
  <c r="G28" i="28"/>
  <c r="G31" i="28"/>
  <c r="E31" i="28"/>
  <c r="F14" i="28"/>
  <c r="F32" i="28" s="1"/>
  <c r="D14" i="28"/>
  <c r="G16" i="27" l="1"/>
  <c r="G16" i="28" s="1"/>
  <c r="G17" i="27"/>
  <c r="G17" i="28" s="1"/>
  <c r="G18" i="27"/>
  <c r="G18" i="28" s="1"/>
  <c r="G19" i="27"/>
  <c r="G19" i="28" s="1"/>
  <c r="G20" i="27"/>
  <c r="G20" i="28" s="1"/>
  <c r="G21" i="27"/>
  <c r="G21" i="28" s="1"/>
  <c r="G22" i="27"/>
  <c r="G22" i="28" s="1"/>
  <c r="G23" i="27"/>
  <c r="G24" i="27"/>
  <c r="G24" i="28" s="1"/>
  <c r="G25" i="27"/>
  <c r="G25" i="28" s="1"/>
  <c r="G26" i="27"/>
  <c r="G26" i="28" s="1"/>
  <c r="G27" i="27"/>
  <c r="G27" i="28" s="1"/>
  <c r="G28" i="27"/>
  <c r="G29" i="27"/>
  <c r="G29" i="28" s="1"/>
  <c r="G30" i="27"/>
  <c r="G30" i="28" s="1"/>
  <c r="G31" i="27"/>
  <c r="G15" i="27"/>
  <c r="G15" i="28" s="1"/>
  <c r="E16" i="27"/>
  <c r="E16" i="28" s="1"/>
  <c r="J16" i="28" s="1"/>
  <c r="E17" i="27"/>
  <c r="E17" i="28" s="1"/>
  <c r="J17" i="28" s="1"/>
  <c r="E18" i="27"/>
  <c r="E18" i="28" s="1"/>
  <c r="J18" i="28" s="1"/>
  <c r="E19" i="27"/>
  <c r="E19" i="28" s="1"/>
  <c r="J19" i="28" s="1"/>
  <c r="E20" i="27"/>
  <c r="E20" i="28" s="1"/>
  <c r="J20" i="28" s="1"/>
  <c r="E21" i="27"/>
  <c r="E21" i="28" s="1"/>
  <c r="J21" i="28" s="1"/>
  <c r="E22" i="27"/>
  <c r="E22" i="28" s="1"/>
  <c r="J22" i="28" s="1"/>
  <c r="E23" i="27"/>
  <c r="E23" i="28" s="1"/>
  <c r="J23" i="28" s="1"/>
  <c r="E24" i="27"/>
  <c r="E24" i="28" s="1"/>
  <c r="J24" i="28" s="1"/>
  <c r="E25" i="27"/>
  <c r="E25" i="28" s="1"/>
  <c r="J25" i="28" s="1"/>
  <c r="E26" i="27"/>
  <c r="E26" i="28" s="1"/>
  <c r="J26" i="28" s="1"/>
  <c r="E27" i="27"/>
  <c r="E27" i="28" s="1"/>
  <c r="J27" i="28" s="1"/>
  <c r="E28" i="27"/>
  <c r="E28" i="28" s="1"/>
  <c r="J28" i="28" s="1"/>
  <c r="E29" i="27"/>
  <c r="E29" i="28" s="1"/>
  <c r="J29" i="28" s="1"/>
  <c r="E30" i="27"/>
  <c r="E30" i="28" s="1"/>
  <c r="J30" i="28" s="1"/>
  <c r="E31" i="27"/>
  <c r="E15" i="27"/>
  <c r="E15" i="28" s="1"/>
  <c r="J15" i="28" s="1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15" i="26"/>
  <c r="G13" i="27"/>
  <c r="G12" i="27"/>
  <c r="I28" i="14"/>
  <c r="I31" i="14"/>
  <c r="K9" i="14"/>
  <c r="J30" i="27"/>
  <c r="J27" i="27"/>
  <c r="J19" i="27"/>
  <c r="J16" i="27"/>
  <c r="F14" i="27"/>
  <c r="F32" i="27" s="1"/>
  <c r="D14" i="27"/>
  <c r="J29" i="27" l="1"/>
  <c r="J28" i="27"/>
  <c r="J26" i="27"/>
  <c r="J25" i="27"/>
  <c r="J24" i="27"/>
  <c r="J23" i="27"/>
  <c r="J22" i="27"/>
  <c r="J21" i="27"/>
  <c r="J20" i="27"/>
  <c r="J18" i="27"/>
  <c r="J17" i="27"/>
  <c r="J15" i="27"/>
  <c r="E14" i="28"/>
  <c r="G14" i="28"/>
  <c r="G32" i="28" s="1"/>
  <c r="G14" i="27"/>
  <c r="G32" i="27" s="1"/>
  <c r="E14" i="27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15" i="26"/>
  <c r="G13" i="26"/>
  <c r="G12" i="26"/>
  <c r="J9" i="14" l="1"/>
  <c r="J30" i="26"/>
  <c r="J29" i="26"/>
  <c r="J28" i="26"/>
  <c r="J27" i="26"/>
  <c r="J26" i="26"/>
  <c r="J25" i="26"/>
  <c r="J24" i="26"/>
  <c r="J23" i="26"/>
  <c r="J22" i="26"/>
  <c r="J21" i="26"/>
  <c r="J20" i="26"/>
  <c r="J19" i="26"/>
  <c r="J18" i="26"/>
  <c r="J17" i="26"/>
  <c r="J16" i="26"/>
  <c r="G14" i="26"/>
  <c r="J15" i="26"/>
  <c r="F14" i="26"/>
  <c r="F32" i="26" s="1"/>
  <c r="D14" i="26"/>
  <c r="H9" i="14"/>
  <c r="G32" i="26" l="1"/>
  <c r="E14" i="26"/>
  <c r="G13" i="25"/>
  <c r="G24" i="14"/>
  <c r="B29" i="14"/>
  <c r="G12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15" i="25"/>
  <c r="E16" i="25"/>
  <c r="J16" i="25" s="1"/>
  <c r="E17" i="25"/>
  <c r="E18" i="25"/>
  <c r="E19" i="25"/>
  <c r="E20" i="25"/>
  <c r="J20" i="25" s="1"/>
  <c r="E21" i="25"/>
  <c r="E22" i="25"/>
  <c r="E23" i="25"/>
  <c r="E24" i="25"/>
  <c r="J24" i="25" s="1"/>
  <c r="E25" i="25"/>
  <c r="E26" i="25"/>
  <c r="E27" i="25"/>
  <c r="E28" i="25"/>
  <c r="J28" i="25" s="1"/>
  <c r="E29" i="25"/>
  <c r="E30" i="25"/>
  <c r="E31" i="25"/>
  <c r="E15" i="25"/>
  <c r="J15" i="25" s="1"/>
  <c r="J30" i="25"/>
  <c r="J29" i="25"/>
  <c r="J27" i="25"/>
  <c r="J26" i="25"/>
  <c r="J25" i="25"/>
  <c r="J23" i="25"/>
  <c r="J22" i="25"/>
  <c r="J21" i="25"/>
  <c r="J19" i="25"/>
  <c r="J18" i="25"/>
  <c r="J17" i="25"/>
  <c r="F14" i="25"/>
  <c r="F32" i="25" s="1"/>
  <c r="D14" i="25"/>
  <c r="G14" i="25" l="1"/>
  <c r="G32" i="25" s="1"/>
  <c r="E14" i="25"/>
  <c r="G28" i="14"/>
  <c r="G16" i="24" l="1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15" i="24"/>
  <c r="G13" i="24"/>
  <c r="G12" i="24"/>
  <c r="E31" i="24"/>
  <c r="E30" i="24"/>
  <c r="J30" i="24" s="1"/>
  <c r="E29" i="24"/>
  <c r="J29" i="24" s="1"/>
  <c r="E28" i="24"/>
  <c r="J28" i="24" s="1"/>
  <c r="E27" i="24"/>
  <c r="J27" i="24" s="1"/>
  <c r="E26" i="24"/>
  <c r="J26" i="24" s="1"/>
  <c r="E25" i="24"/>
  <c r="J25" i="24" s="1"/>
  <c r="E24" i="24"/>
  <c r="J24" i="24" s="1"/>
  <c r="E23" i="24"/>
  <c r="J23" i="24" s="1"/>
  <c r="E22" i="24"/>
  <c r="J22" i="24" s="1"/>
  <c r="E21" i="24"/>
  <c r="J21" i="24" s="1"/>
  <c r="E20" i="24"/>
  <c r="J20" i="24" s="1"/>
  <c r="E19" i="24"/>
  <c r="J19" i="24" s="1"/>
  <c r="E18" i="24"/>
  <c r="J18" i="24" s="1"/>
  <c r="E17" i="24"/>
  <c r="J17" i="24" s="1"/>
  <c r="E16" i="24"/>
  <c r="J16" i="24" s="1"/>
  <c r="E15" i="24"/>
  <c r="J15" i="24" s="1"/>
  <c r="F14" i="24"/>
  <c r="F32" i="24" s="1"/>
  <c r="D14" i="24"/>
  <c r="E14" i="24" l="1"/>
  <c r="G14" i="24"/>
  <c r="G32" i="24" s="1"/>
  <c r="F26" i="14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15" i="23"/>
  <c r="G13" i="23"/>
  <c r="G14" i="23" l="1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15" i="22"/>
  <c r="F27" i="14"/>
  <c r="F29" i="14"/>
  <c r="O7" i="14"/>
  <c r="O8" i="14"/>
  <c r="O10" i="14"/>
  <c r="O11" i="14"/>
  <c r="O13" i="14"/>
  <c r="O14" i="14"/>
  <c r="O16" i="14"/>
  <c r="O17" i="14"/>
  <c r="O19" i="14"/>
  <c r="O20" i="14"/>
  <c r="O22" i="14"/>
  <c r="O23" i="14"/>
  <c r="O5" i="14"/>
  <c r="F12" i="14"/>
  <c r="G12" i="23" l="1"/>
  <c r="C29" i="14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15" i="23"/>
  <c r="B12" i="14"/>
  <c r="B15" i="14"/>
  <c r="B18" i="14"/>
  <c r="B21" i="14"/>
  <c r="B28" i="14"/>
  <c r="B27" i="14"/>
  <c r="B26" i="14"/>
  <c r="B25" i="14"/>
  <c r="B24" i="14"/>
  <c r="B9" i="14"/>
  <c r="F14" i="23"/>
  <c r="F32" i="23" s="1"/>
  <c r="D14" i="23"/>
  <c r="E14" i="23" l="1"/>
  <c r="G32" i="23"/>
  <c r="B30" i="14"/>
  <c r="F37" i="14"/>
  <c r="C25" i="14"/>
  <c r="E30" i="14"/>
  <c r="E31" i="14"/>
  <c r="F31" i="14"/>
  <c r="D30" i="14"/>
  <c r="E6" i="14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15" i="22"/>
  <c r="G13" i="22"/>
  <c r="G12" i="22"/>
  <c r="E14" i="22"/>
  <c r="F14" i="22"/>
  <c r="F32" i="22" s="1"/>
  <c r="D14" i="22"/>
  <c r="G14" i="22" l="1"/>
  <c r="G32" i="22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15" i="21"/>
  <c r="G13" i="21"/>
  <c r="G16" i="21" l="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15" i="21"/>
  <c r="D9" i="14"/>
  <c r="E9" i="14"/>
  <c r="F9" i="14"/>
  <c r="G9" i="14"/>
  <c r="I9" i="14"/>
  <c r="L9" i="14"/>
  <c r="M9" i="14"/>
  <c r="N9" i="14"/>
  <c r="C9" i="14"/>
  <c r="C30" i="14"/>
  <c r="C31" i="14"/>
  <c r="O9" i="14" l="1"/>
  <c r="G12" i="21"/>
  <c r="G14" i="21"/>
  <c r="G32" i="21" s="1"/>
  <c r="E14" i="21"/>
  <c r="F14" i="21"/>
  <c r="F32" i="21" s="1"/>
  <c r="D14" i="21"/>
  <c r="O32" i="14" l="1"/>
  <c r="O33" i="14"/>
  <c r="G31" i="20"/>
  <c r="G31" i="19"/>
  <c r="E31" i="19"/>
  <c r="E16" i="20" l="1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15" i="20"/>
  <c r="G14" i="20"/>
  <c r="G32" i="20" s="1"/>
  <c r="E14" i="20"/>
  <c r="F14" i="20"/>
  <c r="F32" i="20" s="1"/>
  <c r="D14" i="20"/>
  <c r="G13" i="19" l="1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15" i="19"/>
  <c r="E13" i="19"/>
  <c r="N6" i="14" l="1"/>
  <c r="M31" i="14" l="1"/>
  <c r="L31" i="14"/>
  <c r="F14" i="19"/>
  <c r="F32" i="19" s="1"/>
  <c r="D14" i="19"/>
  <c r="G14" i="19" l="1"/>
  <c r="G32" i="19" s="1"/>
  <c r="E14" i="19"/>
  <c r="E31" i="20" l="1"/>
  <c r="K31" i="14" l="1"/>
  <c r="C26" i="14" l="1"/>
  <c r="D26" i="14"/>
  <c r="E26" i="14"/>
  <c r="G26" i="14"/>
  <c r="H26" i="14"/>
  <c r="I26" i="14"/>
  <c r="J26" i="14"/>
  <c r="K26" i="14"/>
  <c r="L26" i="14"/>
  <c r="M26" i="14"/>
  <c r="N26" i="14"/>
  <c r="C24" i="14"/>
  <c r="D24" i="14"/>
  <c r="E24" i="14"/>
  <c r="F24" i="14"/>
  <c r="H24" i="14"/>
  <c r="I24" i="14"/>
  <c r="J24" i="14"/>
  <c r="K24" i="14"/>
  <c r="L24" i="14"/>
  <c r="M24" i="14"/>
  <c r="N24" i="14"/>
  <c r="N28" i="14" s="1"/>
  <c r="O26" i="14" l="1"/>
  <c r="H28" i="14"/>
  <c r="O24" i="14"/>
  <c r="F28" i="14"/>
  <c r="E28" i="14"/>
  <c r="D28" i="14"/>
  <c r="C28" i="14"/>
  <c r="K28" i="14"/>
  <c r="M28" i="14"/>
  <c r="L28" i="14"/>
  <c r="J28" i="14"/>
  <c r="P13" i="14"/>
  <c r="P14" i="14"/>
  <c r="P16" i="14"/>
  <c r="P17" i="14"/>
  <c r="P19" i="14"/>
  <c r="P20" i="14"/>
  <c r="P22" i="14"/>
  <c r="P23" i="14"/>
  <c r="P24" i="14"/>
  <c r="P26" i="14"/>
  <c r="P11" i="14"/>
  <c r="P10" i="14"/>
  <c r="O28" i="14" l="1"/>
  <c r="P36" i="14"/>
  <c r="P35" i="14"/>
  <c r="C27" i="14"/>
  <c r="C37" i="14" l="1"/>
  <c r="D37" i="14" s="1"/>
  <c r="E37" i="14" s="1"/>
  <c r="E34" i="14"/>
  <c r="O34" i="14" s="1"/>
  <c r="D34" i="14"/>
  <c r="J31" i="14"/>
  <c r="H31" i="14"/>
  <c r="G31" i="14"/>
  <c r="D31" i="14"/>
  <c r="N27" i="14"/>
  <c r="M27" i="14"/>
  <c r="L27" i="14"/>
  <c r="K27" i="14"/>
  <c r="J27" i="14"/>
  <c r="I27" i="14"/>
  <c r="H27" i="14"/>
  <c r="G27" i="14"/>
  <c r="E27" i="14"/>
  <c r="D27" i="14"/>
  <c r="N25" i="14"/>
  <c r="M25" i="14"/>
  <c r="L25" i="14"/>
  <c r="K25" i="14"/>
  <c r="J25" i="14"/>
  <c r="I25" i="14"/>
  <c r="I29" i="14" s="1"/>
  <c r="H25" i="14"/>
  <c r="H29" i="14" s="1"/>
  <c r="G25" i="14"/>
  <c r="F25" i="14"/>
  <c r="E25" i="14"/>
  <c r="E29" i="14" s="1"/>
  <c r="D25" i="14"/>
  <c r="N21" i="14"/>
  <c r="L21" i="14"/>
  <c r="K21" i="14"/>
  <c r="J21" i="14"/>
  <c r="I21" i="14"/>
  <c r="H21" i="14"/>
  <c r="G21" i="14"/>
  <c r="F21" i="14"/>
  <c r="E21" i="14"/>
  <c r="D21" i="14"/>
  <c r="C21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N12" i="14"/>
  <c r="N30" i="14" s="1"/>
  <c r="M12" i="14"/>
  <c r="L12" i="14"/>
  <c r="K12" i="14"/>
  <c r="J12" i="14"/>
  <c r="I12" i="14"/>
  <c r="H12" i="14"/>
  <c r="G12" i="14"/>
  <c r="E12" i="14"/>
  <c r="D12" i="14"/>
  <c r="C12" i="14"/>
  <c r="N29" i="14"/>
  <c r="G29" i="14"/>
  <c r="D29" i="14"/>
  <c r="M6" i="14"/>
  <c r="M30" i="14" s="1"/>
  <c r="L6" i="14"/>
  <c r="K6" i="14"/>
  <c r="J6" i="14"/>
  <c r="I6" i="14"/>
  <c r="H6" i="14"/>
  <c r="G6" i="14"/>
  <c r="F6" i="14"/>
  <c r="F30" i="14" s="1"/>
  <c r="D6" i="14"/>
  <c r="C6" i="14"/>
  <c r="B6" i="14"/>
  <c r="O4" i="14"/>
  <c r="O6" i="14" l="1"/>
  <c r="Q30" i="14" s="1"/>
  <c r="O31" i="14"/>
  <c r="P32" i="14" s="1"/>
  <c r="O27" i="14"/>
  <c r="O21" i="14"/>
  <c r="O25" i="14"/>
  <c r="O18" i="14"/>
  <c r="O12" i="14"/>
  <c r="O15" i="14"/>
  <c r="P21" i="14"/>
  <c r="P15" i="14"/>
  <c r="P27" i="14"/>
  <c r="P18" i="14"/>
  <c r="P25" i="14"/>
  <c r="P29" i="14"/>
  <c r="H30" i="14"/>
  <c r="G30" i="14"/>
  <c r="M29" i="14"/>
  <c r="L29" i="14"/>
  <c r="K29" i="14"/>
  <c r="J29" i="14"/>
  <c r="I30" i="14"/>
  <c r="P12" i="14"/>
  <c r="O29" i="14" l="1"/>
  <c r="O30" i="14"/>
  <c r="P28" i="14"/>
</calcChain>
</file>

<file path=xl/sharedStrings.xml><?xml version="1.0" encoding="utf-8"?>
<sst xmlns="http://schemas.openxmlformats.org/spreadsheetml/2006/main" count="1139" uniqueCount="144">
  <si>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</si>
  <si>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</si>
  <si>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</si>
  <si>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</si>
  <si>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</si>
  <si>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</si>
  <si>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</si>
  <si>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</si>
  <si>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</si>
  <si>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</si>
  <si>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</si>
  <si>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</si>
  <si>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</t>
  </si>
  <si>
    <t>Доходы от Д/престарелых</t>
  </si>
  <si>
    <t>Итог</t>
  </si>
  <si>
    <t>Количество обслуживаемых</t>
  </si>
  <si>
    <t>койко-дни</t>
  </si>
  <si>
    <t>Соц. услуги на дому</t>
  </si>
  <si>
    <t>осталось</t>
  </si>
  <si>
    <t>выполнение</t>
  </si>
  <si>
    <t>на дому плюс</t>
  </si>
  <si>
    <t>минус</t>
  </si>
  <si>
    <t>Отчет о поступлении доходов от платных услуг</t>
  </si>
  <si>
    <t>ГКУСОН АО " Комплексный центр социального обслуживания населения Лиманский район "</t>
  </si>
  <si>
    <t>наименование учреждения</t>
  </si>
  <si>
    <t>Наименование услуг</t>
  </si>
  <si>
    <t>Ед. изм.</t>
  </si>
  <si>
    <t>Количество услуг</t>
  </si>
  <si>
    <t>Сумма (руб.)</t>
  </si>
  <si>
    <t>Нормативно-правовой документ                                                                          (№, дата)</t>
  </si>
  <si>
    <t>отчётный месяц</t>
  </si>
  <si>
    <t>с начала года</t>
  </si>
  <si>
    <t>А</t>
  </si>
  <si>
    <t xml:space="preserve">Социальные услуги в стационарной форме социального обслуживания </t>
  </si>
  <si>
    <t>обслуживаемых (чел.)</t>
  </si>
  <si>
    <t>услуг</t>
  </si>
  <si>
    <t>Платные услуги населению.</t>
  </si>
  <si>
    <t xml:space="preserve">Итого: </t>
  </si>
  <si>
    <t>Х</t>
  </si>
  <si>
    <t>Справочно:
натуральная спонсорская помощь</t>
  </si>
  <si>
    <t>руб.</t>
  </si>
  <si>
    <t>X</t>
  </si>
  <si>
    <t xml:space="preserve">                                                                                                                     (ФИО, подпись)                   </t>
  </si>
  <si>
    <t>Платные услуги 1 отд</t>
  </si>
  <si>
    <t>Платные услуги 2 отд.</t>
  </si>
  <si>
    <t>а)</t>
  </si>
  <si>
    <t>б)</t>
  </si>
  <si>
    <t>в)</t>
  </si>
  <si>
    <t>г)</t>
  </si>
  <si>
    <t>д)</t>
  </si>
  <si>
    <t>е)</t>
  </si>
  <si>
    <t>ж)</t>
  </si>
  <si>
    <t>з)</t>
  </si>
  <si>
    <t>и)</t>
  </si>
  <si>
    <t>Оказание помощи в написании писем</t>
  </si>
  <si>
    <t xml:space="preserve">Оттаивание холодильника, его мытье внутри, снаружи </t>
  </si>
  <si>
    <t>Мытье люстр, подвесок, бра, торшеров, плафонов</t>
  </si>
  <si>
    <t xml:space="preserve">Мытье стен, дверей в квартире (доме) </t>
  </si>
  <si>
    <t>Мытье мебели, полов</t>
  </si>
  <si>
    <t xml:space="preserve">Очистка от пыли ковров, ковровых дорожек, гардин, портьер </t>
  </si>
  <si>
    <t xml:space="preserve">Мытье отопительных батарей </t>
  </si>
  <si>
    <t>Мытье (чистка) раковины</t>
  </si>
  <si>
    <t>Мытье (чистка) ванны</t>
  </si>
  <si>
    <t>к)</t>
  </si>
  <si>
    <t xml:space="preserve">Мытье (чистка) унитаза </t>
  </si>
  <si>
    <t>л)</t>
  </si>
  <si>
    <t xml:space="preserve">Мытье (чистка) газовой плиты </t>
  </si>
  <si>
    <t>м)</t>
  </si>
  <si>
    <t>Вынос мусора с любого этажа</t>
  </si>
  <si>
    <t>н)</t>
  </si>
  <si>
    <t xml:space="preserve">Стирка белья машинная на дому у заказчика </t>
  </si>
  <si>
    <t>о)</t>
  </si>
  <si>
    <t>Глажение белья на дому  у заказчика</t>
  </si>
  <si>
    <t>п)</t>
  </si>
  <si>
    <t xml:space="preserve">Мытье окон.стекол с протиркой подокон, оконн.переплетов </t>
  </si>
  <si>
    <t>р)</t>
  </si>
  <si>
    <t>Содействие в организации предоставления услуг предприятиями торговли, коммунально-бытового обслуживания, связи</t>
  </si>
  <si>
    <t>с)</t>
  </si>
  <si>
    <t>Парикмахерские услуги</t>
  </si>
  <si>
    <t>тел. 8(851)4721180</t>
  </si>
  <si>
    <t>Итого дополнительных услуг (шт.)</t>
  </si>
  <si>
    <t>Гарантированные(руб.)</t>
  </si>
  <si>
    <t>Дополнительные(руб.)</t>
  </si>
  <si>
    <t>Гарантированные(шт.)</t>
  </si>
  <si>
    <t>Дополнительные(шт.)</t>
  </si>
  <si>
    <t>Социальные услуги в форме социального обслуживания на дому (бесплатные)</t>
  </si>
  <si>
    <t>отдела-главный бухгалтер                                                                                  (ФИО, подпись)</t>
  </si>
  <si>
    <t>отдел №1 Смолянинова В.В.  Услуги бесплатные (шт)</t>
  </si>
  <si>
    <t>отдел №2 Горяева В.Б. услуги бесплатные (шт)</t>
  </si>
  <si>
    <t>Количество услуг 1отд</t>
  </si>
  <si>
    <t>Количество услуг 2отд</t>
  </si>
  <si>
    <t>Итого гарантированных услуг (шт.)</t>
  </si>
  <si>
    <t>Итого гарантированных услуг (руб.)</t>
  </si>
  <si>
    <t>Итого дополнительных услуг (руб.)</t>
  </si>
  <si>
    <t>Бесплатные всего (шт)</t>
  </si>
  <si>
    <t>касса</t>
  </si>
  <si>
    <t>87.30</t>
  </si>
  <si>
    <t>88.10</t>
  </si>
  <si>
    <t>факт</t>
  </si>
  <si>
    <t>пройдут за апр</t>
  </si>
  <si>
    <r>
      <t>И</t>
    </r>
    <r>
      <rPr>
        <sz val="9"/>
        <rFont val="Times New Roman"/>
        <family val="1"/>
        <charset val="204"/>
      </rPr>
      <t>сполнитель : Бодашева О.Н.</t>
    </r>
  </si>
  <si>
    <t>итого гарантированных и дополнительных</t>
  </si>
  <si>
    <t>декабрь</t>
  </si>
  <si>
    <t>Директор</t>
  </si>
  <si>
    <t>О.А.Асиченко</t>
  </si>
  <si>
    <t xml:space="preserve">Начальник бюджетно- финансового                  </t>
  </si>
  <si>
    <t xml:space="preserve">Л.В.Сайфутдинова </t>
  </si>
  <si>
    <t>Дорошенко Л.В.</t>
  </si>
  <si>
    <t>за Январь 2021год</t>
  </si>
  <si>
    <t>"04"февраля  2021 г.</t>
  </si>
  <si>
    <t>Постановления Правительства АО от 09.10.2020г №462-П</t>
  </si>
  <si>
    <t>за Февраль 2021год</t>
  </si>
  <si>
    <t>"05"марта  2021 г.</t>
  </si>
  <si>
    <t>"02"апреля  2021 г.</t>
  </si>
  <si>
    <t>за Март 2021год</t>
  </si>
  <si>
    <t>за Апрель 2021год</t>
  </si>
  <si>
    <t>за Май 2021год</t>
  </si>
  <si>
    <t>"04"июня  2021 г.</t>
  </si>
  <si>
    <t>Доходы от платных услуг за 2021 г</t>
  </si>
  <si>
    <t>плюс275</t>
  </si>
  <si>
    <t>"01"июля  2021 г.</t>
  </si>
  <si>
    <t>за ИЮНЬ 2021год</t>
  </si>
  <si>
    <t>так должно быть</t>
  </si>
  <si>
    <t>минус275</t>
  </si>
  <si>
    <t>за ИЮЛЬ 2021год</t>
  </si>
  <si>
    <r>
      <t>И</t>
    </r>
    <r>
      <rPr>
        <sz val="9"/>
        <rFont val="Times New Roman"/>
        <family val="1"/>
        <charset val="204"/>
      </rPr>
      <t>сполнитель : Лозовенкова О.Ю.</t>
    </r>
  </si>
  <si>
    <t>"01"августа  2021 г.</t>
  </si>
  <si>
    <t>дополнит</t>
  </si>
  <si>
    <t>услуги бесп+гарант, сумма гарант 2 -х отд</t>
  </si>
  <si>
    <t>за Август 2021год</t>
  </si>
  <si>
    <t>"03"сентября  2021 г.</t>
  </si>
  <si>
    <t>за Сентябрь 2021год</t>
  </si>
  <si>
    <t>за Октябрь 2021год</t>
  </si>
  <si>
    <t xml:space="preserve">Заместитель начальника бюджетно- финансового                  </t>
  </si>
  <si>
    <t xml:space="preserve">                                                                     (ФИО, подпись)                   </t>
  </si>
  <si>
    <t>отдела-главного бухгалтера                                                             (ФИО, подпись)</t>
  </si>
  <si>
    <t>О.Н.Бодашева</t>
  </si>
  <si>
    <t>"03"   ноября  2021 г.</t>
  </si>
  <si>
    <t>за Ноябрь 2021год</t>
  </si>
  <si>
    <t>отдела-главный бухгалтер                                                             (ФИО, подпись)</t>
  </si>
  <si>
    <t>Л.В.Сайфутдинова</t>
  </si>
  <si>
    <t>"03" декабря  2021 г.</t>
  </si>
  <si>
    <t>за Декабрь 2021год</t>
  </si>
  <si>
    <t>"10" января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</si>
</sst>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_р_._-;\-* #,##0_р_._-;_-* &quot;-&quot;??_р_.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vertical="top"/>
    </xf>
  </cellStyleXfs>
  <cellXfs count="170">
    <xf numFmtId="0" fontId="0" fillId="0" borderId="0" xfId="0"/>
    <xf numFmtId="0" fontId="0" fillId="0" borderId="0" xfId="0" applyFont="1"/>
    <xf numFmtId="164" fontId="0" fillId="0" borderId="0" xfId="1" applyFont="1"/>
    <xf numFmtId="0" fontId="2" fillId="0" borderId="0" xfId="0" applyFont="1"/>
    <xf numFmtId="0" fontId="0" fillId="0" borderId="1" xfId="0" applyFont="1" applyBorder="1"/>
    <xf numFmtId="0" fontId="0" fillId="0" borderId="1" xfId="0" applyBorder="1"/>
    <xf numFmtId="164" fontId="0" fillId="0" borderId="1" xfId="1" applyFont="1" applyBorder="1"/>
    <xf numFmtId="0" fontId="0" fillId="0" borderId="0" xfId="0" applyFont="1" applyBorder="1"/>
    <xf numFmtId="0" fontId="3" fillId="0" borderId="1" xfId="0" applyFont="1" applyBorder="1"/>
    <xf numFmtId="4" fontId="0" fillId="0" borderId="1" xfId="0" applyNumberFormat="1" applyFont="1" applyBorder="1"/>
    <xf numFmtId="0" fontId="0" fillId="0" borderId="0" xfId="0" applyBorder="1"/>
    <xf numFmtId="4" fontId="0" fillId="0" borderId="1" xfId="0" applyNumberFormat="1" applyBorder="1"/>
    <xf numFmtId="4" fontId="4" fillId="2" borderId="1" xfId="1" applyNumberFormat="1" applyFont="1" applyFill="1" applyBorder="1"/>
    <xf numFmtId="0" fontId="0" fillId="0" borderId="0" xfId="0" applyFill="1" applyBorder="1"/>
    <xf numFmtId="4" fontId="0" fillId="0" borderId="1" xfId="0" applyNumberFormat="1" applyFont="1" applyFill="1" applyBorder="1"/>
    <xf numFmtId="4" fontId="0" fillId="0" borderId="0" xfId="0" applyNumberFormat="1" applyFont="1"/>
    <xf numFmtId="43" fontId="0" fillId="0" borderId="0" xfId="0" applyNumberFormat="1" applyFont="1"/>
    <xf numFmtId="10" fontId="0" fillId="0" borderId="0" xfId="0" applyNumberFormat="1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/>
    <xf numFmtId="0" fontId="9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1" xfId="0" applyFont="1" applyFill="1" applyBorder="1"/>
    <xf numFmtId="2" fontId="0" fillId="0" borderId="1" xfId="0" applyNumberFormat="1" applyFont="1" applyBorder="1"/>
    <xf numFmtId="43" fontId="0" fillId="0" borderId="1" xfId="0" applyNumberFormat="1" applyFont="1" applyBorder="1"/>
    <xf numFmtId="0" fontId="0" fillId="0" borderId="1" xfId="0" applyFont="1" applyFill="1" applyBorder="1"/>
    <xf numFmtId="165" fontId="0" fillId="0" borderId="1" xfId="1" applyNumberFormat="1" applyFont="1" applyBorder="1"/>
    <xf numFmtId="0" fontId="3" fillId="0" borderId="1" xfId="0" applyFont="1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top"/>
    </xf>
    <xf numFmtId="0" fontId="15" fillId="0" borderId="2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0" fillId="3" borderId="1" xfId="0" applyFont="1" applyFill="1" applyBorder="1"/>
    <xf numFmtId="0" fontId="0" fillId="4" borderId="1" xfId="0" applyFill="1" applyBorder="1" applyAlignment="1">
      <alignment wrapText="1"/>
    </xf>
    <xf numFmtId="4" fontId="3" fillId="4" borderId="1" xfId="0" applyNumberFormat="1" applyFont="1" applyFill="1" applyBorder="1"/>
    <xf numFmtId="0" fontId="22" fillId="0" borderId="0" xfId="0" applyFont="1"/>
    <xf numFmtId="0" fontId="16" fillId="0" borderId="1" xfId="0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/>
    <xf numFmtId="4" fontId="12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5" borderId="1" xfId="0" applyFill="1" applyBorder="1" applyAlignment="1">
      <alignment wrapText="1"/>
    </xf>
    <xf numFmtId="4" fontId="3" fillId="5" borderId="1" xfId="0" applyNumberFormat="1" applyFont="1" applyFill="1" applyBorder="1"/>
    <xf numFmtId="0" fontId="0" fillId="5" borderId="1" xfId="0" applyFont="1" applyFill="1" applyBorder="1"/>
    <xf numFmtId="4" fontId="0" fillId="5" borderId="1" xfId="0" applyNumberFormat="1" applyFont="1" applyFill="1" applyBorder="1"/>
    <xf numFmtId="4" fontId="21" fillId="0" borderId="0" xfId="0" applyNumberFormat="1" applyFont="1"/>
    <xf numFmtId="0" fontId="12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0" fillId="0" borderId="0" xfId="0" applyNumberFormat="1" applyFont="1"/>
    <xf numFmtId="0" fontId="0" fillId="0" borderId="9" xfId="0" applyFont="1" applyFill="1" applyBorder="1"/>
    <xf numFmtId="2" fontId="0" fillId="0" borderId="1" xfId="0" applyNumberFormat="1" applyBorder="1"/>
    <xf numFmtId="4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 wrapText="1"/>
    </xf>
    <xf numFmtId="17" fontId="0" fillId="0" borderId="1" xfId="0" applyNumberFormat="1" applyFont="1" applyBorder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 wrapText="1"/>
    </xf>
    <xf numFmtId="4" fontId="0" fillId="0" borderId="9" xfId="0" applyNumberFormat="1" applyFont="1" applyFill="1" applyBorder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 wrapText="1"/>
    </xf>
    <xf numFmtId="0" fontId="26" fillId="0" borderId="0" xfId="0" applyFont="1"/>
    <xf numFmtId="0" fontId="25" fillId="0" borderId="0" xfId="0" applyFont="1"/>
    <xf numFmtId="4" fontId="27" fillId="0" borderId="0" xfId="0" applyNumberFormat="1" applyFont="1"/>
    <xf numFmtId="0" fontId="27" fillId="0" borderId="0" xfId="0" applyFont="1"/>
    <xf numFmtId="0" fontId="28" fillId="0" borderId="0" xfId="0" applyFont="1"/>
    <xf numFmtId="4" fontId="29" fillId="0" borderId="0" xfId="0" applyNumberFormat="1" applyFont="1" applyBorder="1" applyAlignment="1">
      <alignment horizontal="center" vertical="center" wrapText="1"/>
    </xf>
    <xf numFmtId="4" fontId="30" fillId="5" borderId="0" xfId="0" applyNumberFormat="1" applyFont="1" applyFill="1"/>
    <xf numFmtId="0" fontId="30" fillId="0" borderId="0" xfId="0" applyFont="1"/>
    <xf numFmtId="4" fontId="30" fillId="0" borderId="0" xfId="0" applyNumberFormat="1" applyFont="1"/>
    <xf numFmtId="0" fontId="27" fillId="0" borderId="0" xfId="0" applyFont="1" applyBorder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/>
    <xf numFmtId="4" fontId="21" fillId="0" borderId="1" xfId="0" applyNumberFormat="1" applyFont="1" applyFill="1" applyBorder="1"/>
    <xf numFmtId="4" fontId="4" fillId="0" borderId="1" xfId="1" applyNumberFormat="1" applyFont="1" applyFill="1" applyBorder="1"/>
    <xf numFmtId="0" fontId="21" fillId="0" borderId="1" xfId="0" applyFont="1" applyFill="1" applyBorder="1" applyAlignment="1">
      <alignment wrapText="1"/>
    </xf>
    <xf numFmtId="4" fontId="3" fillId="0" borderId="1" xfId="0" applyNumberFormat="1" applyFont="1" applyFill="1" applyBorder="1"/>
    <xf numFmtId="4" fontId="24" fillId="0" borderId="1" xfId="1" applyNumberFormat="1" applyFon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4" fontId="0" fillId="0" borderId="1" xfId="0" applyNumberFormat="1" applyFill="1" applyBorder="1"/>
    <xf numFmtId="164" fontId="0" fillId="0" borderId="1" xfId="1" applyFont="1" applyFill="1" applyBorder="1"/>
    <xf numFmtId="0" fontId="31" fillId="0" borderId="0" xfId="0" applyFont="1"/>
    <xf numFmtId="4" fontId="30" fillId="0" borderId="0" xfId="0" applyNumberFormat="1" applyFont="1" applyFill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Fill="1" applyBorder="1"/>
    <xf numFmtId="4" fontId="8" fillId="0" borderId="0" xfId="0" applyNumberFormat="1" applyFont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workbookViewId="0">
      <selection activeCell="G14" sqref="G14"/>
    </sheetView>
  </sheetViews>
  <sheetFormatPr defaultColWidth="9.140625" defaultRowHeight="15" x14ac:dyDescent="0.25"/>
  <cols>
    <col min="1" max="1" width="25" style="1" customWidth="1"/>
    <col min="2" max="2" width="13.28515625" style="1" customWidth="1"/>
    <col min="3" max="3" width="13.140625" style="1" customWidth="1"/>
    <col min="4" max="4" width="11.5703125" style="1" customWidth="1"/>
    <col min="5" max="5" width="10.5703125" style="1" customWidth="1"/>
    <col min="6" max="6" width="14.140625" style="1" customWidth="1"/>
    <col min="7" max="7" width="11.85546875" style="1" customWidth="1"/>
    <col min="8" max="8" width="10.5703125" style="1" customWidth="1"/>
    <col min="9" max="9" width="13.140625" style="1" customWidth="1"/>
    <col min="10" max="10" width="10.7109375" style="1" customWidth="1"/>
    <col min="11" max="11" width="12.85546875" style="1" customWidth="1"/>
    <col min="12" max="12" width="13.140625" style="1" customWidth="1"/>
    <col min="13" max="13" width="13.5703125" style="1" customWidth="1"/>
    <col min="14" max="14" width="15.42578125" style="1" customWidth="1"/>
    <col min="15" max="15" width="15.42578125" style="2" customWidth="1"/>
    <col min="16" max="16" width="15.140625" style="1" customWidth="1"/>
    <col min="17" max="17" width="13.42578125" style="3" customWidth="1"/>
    <col min="18" max="18" width="12.7109375" style="3" customWidth="1"/>
    <col min="19" max="16384" width="9.140625" style="1"/>
  </cols>
  <sheetData>
    <row r="1" spans="1:18" ht="12.75" customHeight="1" x14ac:dyDescent="0.25">
      <c r="A1" s="26"/>
      <c r="B1" s="26"/>
      <c r="C1" s="4"/>
      <c r="D1" s="4"/>
      <c r="E1" s="8" t="s">
        <v>118</v>
      </c>
      <c r="F1" s="4"/>
      <c r="G1" s="4"/>
      <c r="H1" s="4"/>
      <c r="I1" s="4"/>
      <c r="J1" s="4"/>
      <c r="K1" s="4"/>
      <c r="L1" s="4"/>
      <c r="M1" s="4"/>
      <c r="N1" s="4"/>
      <c r="O1" s="6"/>
    </row>
    <row r="2" spans="1:18" x14ac:dyDescent="0.25">
      <c r="A2" s="4" t="s">
        <v>98</v>
      </c>
      <c r="B2" s="106">
        <v>44166</v>
      </c>
      <c r="C2" s="4" t="s">
        <v>0</v>
      </c>
      <c r="D2" s="4" t="s">
        <v>1</v>
      </c>
      <c r="E2" s="4" t="s">
        <v>2</v>
      </c>
      <c r="F2" s="4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6" t="s">
        <v>12</v>
      </c>
      <c r="P2" s="7"/>
      <c r="Q2" s="3" t="s">
        <v>102</v>
      </c>
    </row>
    <row r="3" spans="1:18" x14ac:dyDescent="0.25">
      <c r="A3" s="4" t="s">
        <v>95</v>
      </c>
      <c r="B3" s="4" t="s">
        <v>0</v>
      </c>
      <c r="C3" s="4" t="s">
        <v>1</v>
      </c>
      <c r="D3" s="4" t="s">
        <v>2</v>
      </c>
      <c r="E3" s="4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/>
      <c r="O3" s="6"/>
      <c r="P3" s="7"/>
    </row>
    <row r="4" spans="1:18" ht="26.25" x14ac:dyDescent="0.25">
      <c r="A4" s="31" t="s">
        <v>13</v>
      </c>
      <c r="B4" s="31"/>
      <c r="C4" s="10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43">
        <f t="shared" ref="O4" si="0">SUM(C4:N4)</f>
        <v>0</v>
      </c>
      <c r="P4" s="7"/>
    </row>
    <row r="5" spans="1:18" x14ac:dyDescent="0.25">
      <c r="A5" s="5" t="s">
        <v>107</v>
      </c>
      <c r="B5" s="9">
        <v>306248.86</v>
      </c>
      <c r="C5" s="9">
        <v>332493.28000000003</v>
      </c>
      <c r="D5" s="9">
        <v>324162.12</v>
      </c>
      <c r="E5" s="113">
        <v>337726.35</v>
      </c>
      <c r="F5" s="9">
        <v>322694.78999999998</v>
      </c>
      <c r="G5" s="9">
        <v>321265</v>
      </c>
      <c r="H5" s="9">
        <v>316225.87</v>
      </c>
      <c r="I5" s="9">
        <v>330492.25</v>
      </c>
      <c r="J5" s="9">
        <v>329329.12</v>
      </c>
      <c r="K5" s="11">
        <v>316799.21999999997</v>
      </c>
      <c r="L5" s="9">
        <v>325646.33</v>
      </c>
      <c r="M5" s="9">
        <v>314507.17</v>
      </c>
      <c r="N5" s="9"/>
      <c r="O5" s="136">
        <f>SUM(B5:M5)</f>
        <v>3877590.3600000003</v>
      </c>
      <c r="P5" s="10"/>
    </row>
    <row r="6" spans="1:18" x14ac:dyDescent="0.25">
      <c r="A6" s="29" t="s">
        <v>14</v>
      </c>
      <c r="B6" s="138">
        <f>B5</f>
        <v>306248.86</v>
      </c>
      <c r="C6" s="138">
        <f>C5</f>
        <v>332493.28000000003</v>
      </c>
      <c r="D6" s="138">
        <f>D5</f>
        <v>324162.12</v>
      </c>
      <c r="E6" s="138">
        <f>E5</f>
        <v>337726.35</v>
      </c>
      <c r="F6" s="138">
        <f t="shared" ref="F6:M6" si="1">F5</f>
        <v>322694.78999999998</v>
      </c>
      <c r="G6" s="138">
        <f t="shared" si="1"/>
        <v>321265</v>
      </c>
      <c r="H6" s="138">
        <f t="shared" si="1"/>
        <v>316225.87</v>
      </c>
      <c r="I6" s="138">
        <f t="shared" si="1"/>
        <v>330492.25</v>
      </c>
      <c r="J6" s="138">
        <f t="shared" si="1"/>
        <v>329329.12</v>
      </c>
      <c r="K6" s="138">
        <f t="shared" si="1"/>
        <v>316799.21999999997</v>
      </c>
      <c r="L6" s="138">
        <f t="shared" si="1"/>
        <v>325646.33</v>
      </c>
      <c r="M6" s="138">
        <f t="shared" si="1"/>
        <v>314507.17</v>
      </c>
      <c r="N6" s="138">
        <f>N5</f>
        <v>0</v>
      </c>
      <c r="O6" s="139">
        <f t="shared" ref="O6:O29" si="2">SUM(B6:M6)</f>
        <v>3877590.3600000003</v>
      </c>
      <c r="P6" s="10"/>
    </row>
    <row r="7" spans="1:18" ht="30" x14ac:dyDescent="0.25">
      <c r="A7" s="140" t="s">
        <v>15</v>
      </c>
      <c r="B7" s="140"/>
      <c r="C7" s="14">
        <v>41</v>
      </c>
      <c r="D7" s="14">
        <v>41</v>
      </c>
      <c r="E7" s="14">
        <v>41</v>
      </c>
      <c r="F7" s="14">
        <v>41</v>
      </c>
      <c r="G7" s="14">
        <v>41</v>
      </c>
      <c r="H7" s="14">
        <v>41</v>
      </c>
      <c r="I7" s="14">
        <v>42</v>
      </c>
      <c r="J7" s="14">
        <v>42</v>
      </c>
      <c r="K7" s="14">
        <v>42</v>
      </c>
      <c r="L7" s="14">
        <v>42</v>
      </c>
      <c r="M7" s="14">
        <v>42</v>
      </c>
      <c r="N7" s="14"/>
      <c r="O7" s="136">
        <f t="shared" si="2"/>
        <v>456</v>
      </c>
      <c r="P7" s="13"/>
    </row>
    <row r="8" spans="1:18" ht="25.5" customHeight="1" x14ac:dyDescent="0.25">
      <c r="A8" s="141" t="s">
        <v>16</v>
      </c>
      <c r="B8" s="141"/>
      <c r="C8" s="14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36">
        <f t="shared" si="2"/>
        <v>0</v>
      </c>
      <c r="P8" s="10"/>
    </row>
    <row r="9" spans="1:18" ht="18.75" customHeight="1" x14ac:dyDescent="0.25">
      <c r="A9" s="26" t="s">
        <v>17</v>
      </c>
      <c r="B9" s="14">
        <f>B10+B11</f>
        <v>1497</v>
      </c>
      <c r="C9" s="14">
        <f>C10+C11</f>
        <v>1609</v>
      </c>
      <c r="D9" s="14">
        <f t="shared" ref="D9:N9" si="3">D10+D11</f>
        <v>1589</v>
      </c>
      <c r="E9" s="14">
        <f t="shared" si="3"/>
        <v>1574</v>
      </c>
      <c r="F9" s="14">
        <f t="shared" si="3"/>
        <v>1558</v>
      </c>
      <c r="G9" s="14">
        <f t="shared" si="3"/>
        <v>1584</v>
      </c>
      <c r="H9" s="14">
        <f>H10+H11</f>
        <v>1562</v>
      </c>
      <c r="I9" s="14">
        <f t="shared" si="3"/>
        <v>1592</v>
      </c>
      <c r="J9" s="14">
        <f t="shared" si="3"/>
        <v>1549</v>
      </c>
      <c r="K9" s="14">
        <f t="shared" si="3"/>
        <v>1596</v>
      </c>
      <c r="L9" s="14">
        <f t="shared" si="3"/>
        <v>1588</v>
      </c>
      <c r="M9" s="14">
        <f t="shared" si="3"/>
        <v>1568</v>
      </c>
      <c r="N9" s="14">
        <f t="shared" si="3"/>
        <v>0</v>
      </c>
      <c r="O9" s="136">
        <f t="shared" si="2"/>
        <v>18866</v>
      </c>
      <c r="P9" s="10"/>
    </row>
    <row r="10" spans="1:18" ht="45" x14ac:dyDescent="0.25">
      <c r="A10" s="140" t="s">
        <v>87</v>
      </c>
      <c r="B10" s="140">
        <v>915</v>
      </c>
      <c r="C10" s="14">
        <v>922</v>
      </c>
      <c r="D10" s="14">
        <v>889</v>
      </c>
      <c r="E10" s="14">
        <v>889</v>
      </c>
      <c r="F10" s="14">
        <v>861</v>
      </c>
      <c r="G10" s="14">
        <v>861</v>
      </c>
      <c r="H10" s="14">
        <v>861</v>
      </c>
      <c r="I10" s="14">
        <v>861</v>
      </c>
      <c r="J10" s="14">
        <v>816</v>
      </c>
      <c r="K10" s="14">
        <v>887</v>
      </c>
      <c r="L10" s="14">
        <v>887</v>
      </c>
      <c r="M10" s="14">
        <v>859</v>
      </c>
      <c r="N10" s="14"/>
      <c r="O10" s="136">
        <f t="shared" si="2"/>
        <v>10508</v>
      </c>
      <c r="P10" s="10">
        <f t="shared" ref="P10:P29" si="4">SUM(C10:I10)</f>
        <v>6144</v>
      </c>
      <c r="Q10" s="3">
        <v>915</v>
      </c>
    </row>
    <row r="11" spans="1:18" ht="29.25" customHeight="1" x14ac:dyDescent="0.25">
      <c r="A11" s="140" t="s">
        <v>88</v>
      </c>
      <c r="B11" s="140">
        <v>582</v>
      </c>
      <c r="C11" s="14">
        <v>687</v>
      </c>
      <c r="D11" s="14">
        <v>700</v>
      </c>
      <c r="E11" s="14">
        <v>685</v>
      </c>
      <c r="F11" s="14">
        <v>697</v>
      </c>
      <c r="G11" s="14">
        <v>723</v>
      </c>
      <c r="H11" s="14">
        <v>701</v>
      </c>
      <c r="I11" s="14">
        <v>731</v>
      </c>
      <c r="J11" s="14">
        <v>733</v>
      </c>
      <c r="K11" s="14">
        <v>709</v>
      </c>
      <c r="L11" s="14">
        <v>701</v>
      </c>
      <c r="M11" s="14">
        <v>709</v>
      </c>
      <c r="N11" s="14"/>
      <c r="O11" s="136">
        <f t="shared" si="2"/>
        <v>8358</v>
      </c>
      <c r="P11" s="10">
        <f t="shared" si="4"/>
        <v>4924</v>
      </c>
      <c r="Q11" s="3">
        <v>582</v>
      </c>
    </row>
    <row r="12" spans="1:18" s="42" customFormat="1" x14ac:dyDescent="0.25">
      <c r="A12" s="134" t="s">
        <v>43</v>
      </c>
      <c r="B12" s="135">
        <f>B13+B14</f>
        <v>110887</v>
      </c>
      <c r="C12" s="135">
        <f>C13+C14</f>
        <v>118241</v>
      </c>
      <c r="D12" s="135">
        <f t="shared" ref="D12:N12" si="5">D13+D14</f>
        <v>115703</v>
      </c>
      <c r="E12" s="135">
        <f t="shared" si="5"/>
        <v>115823</v>
      </c>
      <c r="F12" s="135">
        <f>F13+F14</f>
        <v>113343</v>
      </c>
      <c r="G12" s="135">
        <f t="shared" si="5"/>
        <v>113526</v>
      </c>
      <c r="H12" s="135">
        <f t="shared" si="5"/>
        <v>112995</v>
      </c>
      <c r="I12" s="135">
        <f t="shared" si="5"/>
        <v>110036</v>
      </c>
      <c r="J12" s="135">
        <f t="shared" si="5"/>
        <v>109142</v>
      </c>
      <c r="K12" s="135">
        <f t="shared" si="5"/>
        <v>108653</v>
      </c>
      <c r="L12" s="135">
        <f t="shared" si="5"/>
        <v>102593</v>
      </c>
      <c r="M12" s="135">
        <f t="shared" si="5"/>
        <v>107424</v>
      </c>
      <c r="N12" s="135">
        <f t="shared" si="5"/>
        <v>0</v>
      </c>
      <c r="O12" s="136">
        <f t="shared" si="2"/>
        <v>1338366</v>
      </c>
      <c r="P12" s="10">
        <f t="shared" si="4"/>
        <v>799667</v>
      </c>
      <c r="Q12" s="46"/>
      <c r="R12" s="46"/>
    </row>
    <row r="13" spans="1:18" x14ac:dyDescent="0.25">
      <c r="A13" s="29" t="s">
        <v>81</v>
      </c>
      <c r="B13" s="29">
        <v>31779</v>
      </c>
      <c r="C13" s="14">
        <v>52260</v>
      </c>
      <c r="D13" s="14">
        <v>51307</v>
      </c>
      <c r="E13" s="14">
        <v>51307</v>
      </c>
      <c r="F13" s="14">
        <v>50381</v>
      </c>
      <c r="G13" s="14">
        <v>50605</v>
      </c>
      <c r="H13" s="14">
        <v>50118</v>
      </c>
      <c r="I13" s="14">
        <v>48650</v>
      </c>
      <c r="J13" s="14">
        <v>49545</v>
      </c>
      <c r="K13" s="14">
        <v>47220</v>
      </c>
      <c r="L13" s="14">
        <v>44463</v>
      </c>
      <c r="M13" s="14">
        <v>47365</v>
      </c>
      <c r="N13" s="14"/>
      <c r="O13" s="136">
        <f t="shared" si="2"/>
        <v>575000</v>
      </c>
      <c r="P13" s="10">
        <f t="shared" si="4"/>
        <v>354628</v>
      </c>
    </row>
    <row r="14" spans="1:18" x14ac:dyDescent="0.25">
      <c r="A14" s="29" t="s">
        <v>82</v>
      </c>
      <c r="B14" s="29">
        <v>79108</v>
      </c>
      <c r="C14" s="14">
        <v>65981</v>
      </c>
      <c r="D14" s="14">
        <v>64396</v>
      </c>
      <c r="E14" s="14">
        <v>64516</v>
      </c>
      <c r="F14" s="14">
        <v>62962</v>
      </c>
      <c r="G14" s="14">
        <v>62921</v>
      </c>
      <c r="H14" s="14">
        <v>62877</v>
      </c>
      <c r="I14" s="14">
        <v>61386</v>
      </c>
      <c r="J14" s="14">
        <v>59597</v>
      </c>
      <c r="K14" s="14">
        <v>61433</v>
      </c>
      <c r="L14" s="14">
        <v>58130</v>
      </c>
      <c r="M14" s="14">
        <v>60059</v>
      </c>
      <c r="N14" s="14"/>
      <c r="O14" s="136">
        <f t="shared" si="2"/>
        <v>763366</v>
      </c>
      <c r="P14" s="10">
        <f t="shared" si="4"/>
        <v>445039</v>
      </c>
    </row>
    <row r="15" spans="1:18" s="42" customFormat="1" x14ac:dyDescent="0.25">
      <c r="A15" s="134" t="s">
        <v>44</v>
      </c>
      <c r="B15" s="135">
        <f>B16+B17</f>
        <v>119561</v>
      </c>
      <c r="C15" s="135">
        <f>C16+C17</f>
        <v>123735</v>
      </c>
      <c r="D15" s="135">
        <f t="shared" ref="D15:N15" si="6">D16+D17</f>
        <v>121785</v>
      </c>
      <c r="E15" s="135">
        <f t="shared" si="6"/>
        <v>119878</v>
      </c>
      <c r="F15" s="135">
        <f t="shared" si="6"/>
        <v>118641</v>
      </c>
      <c r="G15" s="135">
        <f t="shared" si="6"/>
        <v>121481</v>
      </c>
      <c r="H15" s="135">
        <f t="shared" si="6"/>
        <v>117701</v>
      </c>
      <c r="I15" s="135">
        <f t="shared" si="6"/>
        <v>121985</v>
      </c>
      <c r="J15" s="135">
        <f t="shared" si="6"/>
        <v>123816</v>
      </c>
      <c r="K15" s="135">
        <f t="shared" si="6"/>
        <v>121415</v>
      </c>
      <c r="L15" s="135">
        <f t="shared" si="6"/>
        <v>122382</v>
      </c>
      <c r="M15" s="135">
        <f t="shared" si="6"/>
        <v>122152</v>
      </c>
      <c r="N15" s="135">
        <f t="shared" si="6"/>
        <v>0</v>
      </c>
      <c r="O15" s="136">
        <f t="shared" si="2"/>
        <v>1454532</v>
      </c>
      <c r="P15" s="10">
        <f t="shared" si="4"/>
        <v>845206</v>
      </c>
      <c r="Q15" s="46"/>
      <c r="R15" s="46"/>
    </row>
    <row r="16" spans="1:18" x14ac:dyDescent="0.25">
      <c r="A16" s="29" t="s">
        <v>81</v>
      </c>
      <c r="B16" s="29">
        <v>37872</v>
      </c>
      <c r="C16" s="14">
        <v>51405</v>
      </c>
      <c r="D16" s="14">
        <v>50899</v>
      </c>
      <c r="E16" s="14">
        <v>50838</v>
      </c>
      <c r="F16" s="14">
        <v>50284</v>
      </c>
      <c r="G16" s="14">
        <v>50579</v>
      </c>
      <c r="H16" s="14">
        <v>49593</v>
      </c>
      <c r="I16" s="14">
        <v>52117</v>
      </c>
      <c r="J16" s="14">
        <v>52702</v>
      </c>
      <c r="K16" s="14">
        <v>53243</v>
      </c>
      <c r="L16" s="14">
        <v>54176</v>
      </c>
      <c r="M16" s="14">
        <v>53857</v>
      </c>
      <c r="N16" s="14"/>
      <c r="O16" s="136">
        <f t="shared" si="2"/>
        <v>607565</v>
      </c>
      <c r="P16" s="10">
        <f t="shared" si="4"/>
        <v>355715</v>
      </c>
    </row>
    <row r="17" spans="1:18" x14ac:dyDescent="0.25">
      <c r="A17" s="29" t="s">
        <v>82</v>
      </c>
      <c r="B17" s="29">
        <v>81689</v>
      </c>
      <c r="C17" s="14">
        <v>72330</v>
      </c>
      <c r="D17" s="14">
        <v>70886</v>
      </c>
      <c r="E17" s="14">
        <v>69040</v>
      </c>
      <c r="F17" s="14">
        <v>68357</v>
      </c>
      <c r="G17" s="14">
        <v>70902</v>
      </c>
      <c r="H17" s="14">
        <v>68108</v>
      </c>
      <c r="I17" s="14">
        <v>69868</v>
      </c>
      <c r="J17" s="14">
        <v>71114</v>
      </c>
      <c r="K17" s="152">
        <v>68172</v>
      </c>
      <c r="L17" s="14">
        <v>68206</v>
      </c>
      <c r="M17" s="14">
        <v>68295</v>
      </c>
      <c r="N17" s="14"/>
      <c r="O17" s="136">
        <f t="shared" si="2"/>
        <v>846967</v>
      </c>
      <c r="P17" s="10">
        <f t="shared" si="4"/>
        <v>489491</v>
      </c>
    </row>
    <row r="18" spans="1:18" s="42" customFormat="1" x14ac:dyDescent="0.25">
      <c r="A18" s="134" t="s">
        <v>89</v>
      </c>
      <c r="B18" s="135">
        <f>B19+B20</f>
        <v>3667</v>
      </c>
      <c r="C18" s="135">
        <f>C19+C20</f>
        <v>3523</v>
      </c>
      <c r="D18" s="135">
        <f t="shared" ref="D18:N18" si="7">D19+D20</f>
        <v>3450</v>
      </c>
      <c r="E18" s="135">
        <f t="shared" si="7"/>
        <v>3436</v>
      </c>
      <c r="F18" s="135">
        <f t="shared" si="7"/>
        <v>3402</v>
      </c>
      <c r="G18" s="135">
        <f t="shared" si="7"/>
        <v>3428</v>
      </c>
      <c r="H18" s="135">
        <f t="shared" si="7"/>
        <v>3408</v>
      </c>
      <c r="I18" s="135">
        <f t="shared" si="7"/>
        <v>3319</v>
      </c>
      <c r="J18" s="135">
        <f t="shared" si="7"/>
        <v>3251</v>
      </c>
      <c r="K18" s="135">
        <f t="shared" si="7"/>
        <v>3317</v>
      </c>
      <c r="L18" s="135">
        <f t="shared" si="7"/>
        <v>3317</v>
      </c>
      <c r="M18" s="135">
        <f t="shared" si="7"/>
        <v>3252</v>
      </c>
      <c r="N18" s="135">
        <f t="shared" si="7"/>
        <v>0</v>
      </c>
      <c r="O18" s="136">
        <f t="shared" si="2"/>
        <v>40770</v>
      </c>
      <c r="P18" s="10">
        <f t="shared" si="4"/>
        <v>23966</v>
      </c>
      <c r="Q18" s="46"/>
      <c r="R18" s="46"/>
    </row>
    <row r="19" spans="1:18" x14ac:dyDescent="0.25">
      <c r="A19" s="29" t="s">
        <v>83</v>
      </c>
      <c r="B19" s="29">
        <v>747</v>
      </c>
      <c r="C19" s="14">
        <v>1037</v>
      </c>
      <c r="D19" s="14">
        <v>1018</v>
      </c>
      <c r="E19" s="14">
        <v>1004</v>
      </c>
      <c r="F19" s="14">
        <v>1003</v>
      </c>
      <c r="G19" s="14">
        <v>1004</v>
      </c>
      <c r="H19" s="14">
        <v>994</v>
      </c>
      <c r="I19" s="14">
        <v>964</v>
      </c>
      <c r="J19" s="14">
        <v>965</v>
      </c>
      <c r="K19" s="14">
        <v>947</v>
      </c>
      <c r="L19" s="14">
        <v>947</v>
      </c>
      <c r="M19" s="14">
        <v>937</v>
      </c>
      <c r="N19" s="14"/>
      <c r="O19" s="136">
        <f t="shared" si="2"/>
        <v>11567</v>
      </c>
      <c r="P19" s="10">
        <f t="shared" si="4"/>
        <v>7024</v>
      </c>
      <c r="Q19" s="3">
        <v>747</v>
      </c>
    </row>
    <row r="20" spans="1:18" x14ac:dyDescent="0.25">
      <c r="A20" s="29" t="s">
        <v>84</v>
      </c>
      <c r="B20" s="29">
        <v>2920</v>
      </c>
      <c r="C20" s="14">
        <v>2486</v>
      </c>
      <c r="D20" s="14">
        <v>2432</v>
      </c>
      <c r="E20" s="14">
        <v>2432</v>
      </c>
      <c r="F20" s="14">
        <v>2399</v>
      </c>
      <c r="G20" s="14">
        <v>2424</v>
      </c>
      <c r="H20" s="14">
        <v>2414</v>
      </c>
      <c r="I20" s="14">
        <v>2355</v>
      </c>
      <c r="J20" s="14">
        <v>2286</v>
      </c>
      <c r="K20" s="14">
        <v>2370</v>
      </c>
      <c r="L20" s="14">
        <v>2370</v>
      </c>
      <c r="M20" s="14">
        <v>2315</v>
      </c>
      <c r="N20" s="14"/>
      <c r="O20" s="136">
        <f t="shared" si="2"/>
        <v>29203</v>
      </c>
      <c r="P20" s="10">
        <f t="shared" si="4"/>
        <v>16942</v>
      </c>
      <c r="Q20" s="3">
        <v>2920</v>
      </c>
    </row>
    <row r="21" spans="1:18" s="42" customFormat="1" ht="17.25" customHeight="1" x14ac:dyDescent="0.25">
      <c r="A21" s="137" t="s">
        <v>90</v>
      </c>
      <c r="B21" s="138">
        <f>B22+B23</f>
        <v>4161</v>
      </c>
      <c r="C21" s="138">
        <f>C22+C23</f>
        <v>4098</v>
      </c>
      <c r="D21" s="138">
        <f t="shared" ref="D21:N21" si="8">D22+D23</f>
        <v>4069</v>
      </c>
      <c r="E21" s="138">
        <f t="shared" si="8"/>
        <v>4014</v>
      </c>
      <c r="F21" s="138">
        <f t="shared" si="8"/>
        <v>3977</v>
      </c>
      <c r="G21" s="138">
        <f t="shared" si="8"/>
        <v>4060</v>
      </c>
      <c r="H21" s="138">
        <f t="shared" si="8"/>
        <v>3957</v>
      </c>
      <c r="I21" s="138">
        <f t="shared" si="8"/>
        <v>4070</v>
      </c>
      <c r="J21" s="138">
        <f t="shared" si="8"/>
        <v>4138</v>
      </c>
      <c r="K21" s="138">
        <f t="shared" si="8"/>
        <v>4072</v>
      </c>
      <c r="L21" s="138">
        <f t="shared" si="8"/>
        <v>4116</v>
      </c>
      <c r="M21" s="138">
        <f t="shared" si="8"/>
        <v>4097</v>
      </c>
      <c r="N21" s="138">
        <f t="shared" si="8"/>
        <v>0</v>
      </c>
      <c r="O21" s="136">
        <f t="shared" si="2"/>
        <v>48829</v>
      </c>
      <c r="P21" s="10">
        <f t="shared" si="4"/>
        <v>28245</v>
      </c>
      <c r="Q21" s="46"/>
      <c r="R21" s="46"/>
    </row>
    <row r="22" spans="1:18" ht="15" customHeight="1" x14ac:dyDescent="0.25">
      <c r="A22" s="29" t="s">
        <v>83</v>
      </c>
      <c r="B22" s="29">
        <v>923</v>
      </c>
      <c r="C22" s="138">
        <v>1076</v>
      </c>
      <c r="D22" s="14">
        <v>1063</v>
      </c>
      <c r="E22" s="14">
        <v>1059</v>
      </c>
      <c r="F22" s="14">
        <v>1046</v>
      </c>
      <c r="G22" s="14">
        <v>1048</v>
      </c>
      <c r="H22" s="14">
        <v>1042</v>
      </c>
      <c r="I22" s="14">
        <v>1060</v>
      </c>
      <c r="J22" s="14">
        <v>1078</v>
      </c>
      <c r="K22" s="14">
        <v>1083</v>
      </c>
      <c r="L22" s="14">
        <v>1103</v>
      </c>
      <c r="M22" s="14">
        <v>1092</v>
      </c>
      <c r="N22" s="14"/>
      <c r="O22" s="136">
        <f t="shared" si="2"/>
        <v>12673</v>
      </c>
      <c r="P22" s="10">
        <f t="shared" si="4"/>
        <v>7394</v>
      </c>
    </row>
    <row r="23" spans="1:18" ht="15.75" customHeight="1" x14ac:dyDescent="0.25">
      <c r="A23" s="29" t="s">
        <v>84</v>
      </c>
      <c r="B23" s="29">
        <v>3238</v>
      </c>
      <c r="C23" s="138">
        <v>3022</v>
      </c>
      <c r="D23" s="14">
        <v>3006</v>
      </c>
      <c r="E23" s="14">
        <v>2955</v>
      </c>
      <c r="F23" s="14">
        <v>2931</v>
      </c>
      <c r="G23" s="14">
        <v>3012</v>
      </c>
      <c r="H23" s="14">
        <v>2915</v>
      </c>
      <c r="I23" s="14">
        <v>3010</v>
      </c>
      <c r="J23" s="14">
        <v>3060</v>
      </c>
      <c r="K23" s="14">
        <v>2989</v>
      </c>
      <c r="L23" s="14">
        <v>3013</v>
      </c>
      <c r="M23" s="14">
        <v>3005</v>
      </c>
      <c r="N23" s="14"/>
      <c r="O23" s="136">
        <f t="shared" si="2"/>
        <v>36156</v>
      </c>
      <c r="P23" s="10">
        <f t="shared" si="4"/>
        <v>20851</v>
      </c>
    </row>
    <row r="24" spans="1:18" ht="29.25" customHeight="1" x14ac:dyDescent="0.25">
      <c r="A24" s="137" t="s">
        <v>92</v>
      </c>
      <c r="B24" s="138">
        <f t="shared" ref="B24:N24" si="9">B13+B16</f>
        <v>69651</v>
      </c>
      <c r="C24" s="138">
        <f t="shared" si="9"/>
        <v>103665</v>
      </c>
      <c r="D24" s="138">
        <f t="shared" si="9"/>
        <v>102206</v>
      </c>
      <c r="E24" s="138">
        <f t="shared" si="9"/>
        <v>102145</v>
      </c>
      <c r="F24" s="138">
        <f t="shared" si="9"/>
        <v>100665</v>
      </c>
      <c r="G24" s="138">
        <f>G13+G16</f>
        <v>101184</v>
      </c>
      <c r="H24" s="138">
        <f t="shared" si="9"/>
        <v>99711</v>
      </c>
      <c r="I24" s="138">
        <f t="shared" si="9"/>
        <v>100767</v>
      </c>
      <c r="J24" s="138">
        <f t="shared" si="9"/>
        <v>102247</v>
      </c>
      <c r="K24" s="138">
        <f t="shared" si="9"/>
        <v>100463</v>
      </c>
      <c r="L24" s="138">
        <f t="shared" si="9"/>
        <v>98639</v>
      </c>
      <c r="M24" s="138">
        <f t="shared" si="9"/>
        <v>101222</v>
      </c>
      <c r="N24" s="138">
        <f t="shared" si="9"/>
        <v>0</v>
      </c>
      <c r="O24" s="139">
        <f t="shared" si="2"/>
        <v>1182565</v>
      </c>
      <c r="P24" s="10">
        <f t="shared" si="4"/>
        <v>710343</v>
      </c>
    </row>
    <row r="25" spans="1:18" ht="29.25" customHeight="1" x14ac:dyDescent="0.25">
      <c r="A25" s="137" t="s">
        <v>91</v>
      </c>
      <c r="B25" s="138">
        <f>B19+B22</f>
        <v>1670</v>
      </c>
      <c r="C25" s="138">
        <f>C19+C22</f>
        <v>2113</v>
      </c>
      <c r="D25" s="138">
        <f t="shared" ref="D25:N25" si="10">D19+D22</f>
        <v>2081</v>
      </c>
      <c r="E25" s="138">
        <f t="shared" si="10"/>
        <v>2063</v>
      </c>
      <c r="F25" s="138">
        <f t="shared" si="10"/>
        <v>2049</v>
      </c>
      <c r="G25" s="138">
        <f t="shared" si="10"/>
        <v>2052</v>
      </c>
      <c r="H25" s="138">
        <f t="shared" si="10"/>
        <v>2036</v>
      </c>
      <c r="I25" s="138">
        <f t="shared" si="10"/>
        <v>2024</v>
      </c>
      <c r="J25" s="138">
        <f t="shared" si="10"/>
        <v>2043</v>
      </c>
      <c r="K25" s="138">
        <f t="shared" si="10"/>
        <v>2030</v>
      </c>
      <c r="L25" s="138">
        <f t="shared" si="10"/>
        <v>2050</v>
      </c>
      <c r="M25" s="138">
        <f t="shared" si="10"/>
        <v>2029</v>
      </c>
      <c r="N25" s="138">
        <f t="shared" si="10"/>
        <v>0</v>
      </c>
      <c r="O25" s="136">
        <f t="shared" si="2"/>
        <v>24240</v>
      </c>
      <c r="P25" s="10">
        <f t="shared" si="4"/>
        <v>14418</v>
      </c>
    </row>
    <row r="26" spans="1:18" ht="29.25" customHeight="1" x14ac:dyDescent="0.25">
      <c r="A26" s="137" t="s">
        <v>93</v>
      </c>
      <c r="B26" s="138">
        <f t="shared" ref="B26:N26" si="11">B14+B17</f>
        <v>160797</v>
      </c>
      <c r="C26" s="138">
        <f t="shared" si="11"/>
        <v>138311</v>
      </c>
      <c r="D26" s="138">
        <f t="shared" si="11"/>
        <v>135282</v>
      </c>
      <c r="E26" s="138">
        <f t="shared" si="11"/>
        <v>133556</v>
      </c>
      <c r="F26" s="138">
        <f>F14+F17</f>
        <v>131319</v>
      </c>
      <c r="G26" s="138">
        <f t="shared" si="11"/>
        <v>133823</v>
      </c>
      <c r="H26" s="138">
        <f t="shared" si="11"/>
        <v>130985</v>
      </c>
      <c r="I26" s="138">
        <f t="shared" si="11"/>
        <v>131254</v>
      </c>
      <c r="J26" s="138">
        <f t="shared" si="11"/>
        <v>130711</v>
      </c>
      <c r="K26" s="138">
        <f t="shared" si="11"/>
        <v>129605</v>
      </c>
      <c r="L26" s="138">
        <f t="shared" si="11"/>
        <v>126336</v>
      </c>
      <c r="M26" s="138">
        <f t="shared" si="11"/>
        <v>128354</v>
      </c>
      <c r="N26" s="138">
        <f t="shared" si="11"/>
        <v>0</v>
      </c>
      <c r="O26" s="139">
        <f t="shared" si="2"/>
        <v>1610333</v>
      </c>
      <c r="P26" s="10">
        <f t="shared" si="4"/>
        <v>934530</v>
      </c>
    </row>
    <row r="27" spans="1:18" s="42" customFormat="1" ht="33.75" customHeight="1" x14ac:dyDescent="0.25">
      <c r="A27" s="137" t="s">
        <v>80</v>
      </c>
      <c r="B27" s="138">
        <f>B20+B23</f>
        <v>6158</v>
      </c>
      <c r="C27" s="138">
        <f>C20+C23</f>
        <v>5508</v>
      </c>
      <c r="D27" s="138">
        <f t="shared" ref="D27:N27" si="12">D20+D23</f>
        <v>5438</v>
      </c>
      <c r="E27" s="138">
        <f t="shared" si="12"/>
        <v>5387</v>
      </c>
      <c r="F27" s="138">
        <f>F20+F23</f>
        <v>5330</v>
      </c>
      <c r="G27" s="138">
        <f t="shared" si="12"/>
        <v>5436</v>
      </c>
      <c r="H27" s="138">
        <f t="shared" si="12"/>
        <v>5329</v>
      </c>
      <c r="I27" s="138">
        <f t="shared" si="12"/>
        <v>5365</v>
      </c>
      <c r="J27" s="138">
        <f t="shared" si="12"/>
        <v>5346</v>
      </c>
      <c r="K27" s="138">
        <f t="shared" si="12"/>
        <v>5359</v>
      </c>
      <c r="L27" s="138">
        <f t="shared" si="12"/>
        <v>5383</v>
      </c>
      <c r="M27" s="138">
        <f t="shared" si="12"/>
        <v>5320</v>
      </c>
      <c r="N27" s="138">
        <f t="shared" si="12"/>
        <v>0</v>
      </c>
      <c r="O27" s="136">
        <f t="shared" si="2"/>
        <v>65359</v>
      </c>
      <c r="P27" s="10">
        <f t="shared" si="4"/>
        <v>37793</v>
      </c>
      <c r="Q27" s="46"/>
      <c r="R27" s="46"/>
    </row>
    <row r="28" spans="1:18" s="42" customFormat="1" ht="33.75" customHeight="1" x14ac:dyDescent="0.25">
      <c r="A28" s="137" t="s">
        <v>101</v>
      </c>
      <c r="B28" s="138">
        <f>B24+B26</f>
        <v>230448</v>
      </c>
      <c r="C28" s="138">
        <f>C24+C26</f>
        <v>241976</v>
      </c>
      <c r="D28" s="138">
        <f t="shared" ref="D28:N28" si="13">D24+D26</f>
        <v>237488</v>
      </c>
      <c r="E28" s="138">
        <f>E24+E26</f>
        <v>235701</v>
      </c>
      <c r="F28" s="138">
        <f>F24+F26</f>
        <v>231984</v>
      </c>
      <c r="G28" s="138">
        <f>G24+G26</f>
        <v>235007</v>
      </c>
      <c r="H28" s="138">
        <f t="shared" si="13"/>
        <v>230696</v>
      </c>
      <c r="I28" s="138">
        <f>I24+I26</f>
        <v>232021</v>
      </c>
      <c r="J28" s="138">
        <f t="shared" si="13"/>
        <v>232958</v>
      </c>
      <c r="K28" s="138">
        <f>K24+K26</f>
        <v>230068</v>
      </c>
      <c r="L28" s="138">
        <f t="shared" si="13"/>
        <v>224975</v>
      </c>
      <c r="M28" s="138">
        <f t="shared" si="13"/>
        <v>229576</v>
      </c>
      <c r="N28" s="138">
        <f t="shared" si="13"/>
        <v>0</v>
      </c>
      <c r="O28" s="136">
        <f t="shared" si="2"/>
        <v>2792898</v>
      </c>
      <c r="P28" s="10">
        <f t="shared" si="4"/>
        <v>1644873</v>
      </c>
      <c r="Q28" s="46"/>
      <c r="R28" s="46"/>
    </row>
    <row r="29" spans="1:18" ht="24.75" customHeight="1" x14ac:dyDescent="0.25">
      <c r="A29" s="44" t="s">
        <v>94</v>
      </c>
      <c r="B29" s="45">
        <f>B9+B25</f>
        <v>3167</v>
      </c>
      <c r="C29" s="45">
        <f>C9+C25</f>
        <v>3722</v>
      </c>
      <c r="D29" s="45">
        <f t="shared" ref="D29:N29" si="14">D9+D25</f>
        <v>3670</v>
      </c>
      <c r="E29" s="45">
        <f t="shared" si="14"/>
        <v>3637</v>
      </c>
      <c r="F29" s="45">
        <f>F9+F25</f>
        <v>3607</v>
      </c>
      <c r="G29" s="45">
        <f>G9+G25</f>
        <v>3636</v>
      </c>
      <c r="H29" s="45">
        <f t="shared" si="14"/>
        <v>3598</v>
      </c>
      <c r="I29" s="45">
        <f t="shared" si="14"/>
        <v>3616</v>
      </c>
      <c r="J29" s="45">
        <f t="shared" si="14"/>
        <v>3592</v>
      </c>
      <c r="K29" s="45">
        <f t="shared" si="14"/>
        <v>3626</v>
      </c>
      <c r="L29" s="45">
        <f t="shared" si="14"/>
        <v>3638</v>
      </c>
      <c r="M29" s="45">
        <f t="shared" si="14"/>
        <v>3597</v>
      </c>
      <c r="N29" s="45">
        <f t="shared" si="14"/>
        <v>0</v>
      </c>
      <c r="O29" s="12">
        <f t="shared" si="2"/>
        <v>43106</v>
      </c>
      <c r="P29" s="10">
        <f t="shared" si="4"/>
        <v>25486</v>
      </c>
    </row>
    <row r="30" spans="1:18" ht="21" customHeight="1" x14ac:dyDescent="0.25">
      <c r="A30" s="77" t="s">
        <v>98</v>
      </c>
      <c r="B30" s="78">
        <f>B6+B12+B15</f>
        <v>536696.86</v>
      </c>
      <c r="C30" s="78">
        <f>C6+C12+C15</f>
        <v>574469.28</v>
      </c>
      <c r="D30" s="78">
        <f t="shared" ref="D30:F30" si="15">D6+D12+D15</f>
        <v>561650.12</v>
      </c>
      <c r="E30" s="78">
        <f>E6+E12+E15</f>
        <v>573427.35</v>
      </c>
      <c r="F30" s="78">
        <f t="shared" si="15"/>
        <v>554678.79</v>
      </c>
      <c r="G30" s="78">
        <f t="shared" ref="G30:I30" si="16">G6+G12+G15</f>
        <v>556272</v>
      </c>
      <c r="H30" s="78">
        <f t="shared" si="16"/>
        <v>546921.87</v>
      </c>
      <c r="I30" s="78">
        <f t="shared" si="16"/>
        <v>562513.25</v>
      </c>
      <c r="J30" s="78">
        <f>J6+J12+J15</f>
        <v>562287.12</v>
      </c>
      <c r="K30" s="78">
        <f>K6+K12+K15</f>
        <v>546867.22</v>
      </c>
      <c r="L30" s="78">
        <f>L6+L12+L15</f>
        <v>550621.33000000007</v>
      </c>
      <c r="M30" s="78">
        <f>M6+M12+M15</f>
        <v>544083.16999999993</v>
      </c>
      <c r="N30" s="78">
        <f t="shared" ref="N30" si="17">N6+N12+N15</f>
        <v>0</v>
      </c>
      <c r="O30" s="12">
        <f>SUM(B30:M30)</f>
        <v>6670488.3600000003</v>
      </c>
      <c r="P30" s="13"/>
      <c r="Q30" s="117">
        <f>O6+O24+O26</f>
        <v>6670488.3600000003</v>
      </c>
    </row>
    <row r="31" spans="1:18" x14ac:dyDescent="0.25">
      <c r="A31" s="79" t="s">
        <v>95</v>
      </c>
      <c r="B31" s="79"/>
      <c r="C31" s="80">
        <f>C32+C33</f>
        <v>536696.86</v>
      </c>
      <c r="D31" s="80">
        <f t="shared" ref="D31:F31" si="18">D32+D33</f>
        <v>574469.28</v>
      </c>
      <c r="E31" s="80">
        <f>E32+E33</f>
        <v>561650.12</v>
      </c>
      <c r="F31" s="80">
        <f t="shared" si="18"/>
        <v>573427.35</v>
      </c>
      <c r="G31" s="80">
        <f>G32+G33</f>
        <v>554678.79</v>
      </c>
      <c r="H31" s="80">
        <f t="shared" ref="H31:J31" si="19">H32+H33</f>
        <v>556272</v>
      </c>
      <c r="I31" s="80">
        <f>I32+I33</f>
        <v>546921.87</v>
      </c>
      <c r="J31" s="80">
        <f t="shared" si="19"/>
        <v>562513.25</v>
      </c>
      <c r="K31" s="80">
        <f>K32+K33</f>
        <v>562287.12</v>
      </c>
      <c r="L31" s="80">
        <f>L32+L33</f>
        <v>546867.22</v>
      </c>
      <c r="M31" s="80">
        <f>M32+M33</f>
        <v>550621.33000000007</v>
      </c>
      <c r="N31" s="80">
        <f>N32+N33</f>
        <v>544083.16999999993</v>
      </c>
      <c r="O31" s="12">
        <f>SUM(C31:N31)</f>
        <v>6670488.3600000003</v>
      </c>
      <c r="P31" s="15">
        <v>7463800</v>
      </c>
    </row>
    <row r="32" spans="1:18" x14ac:dyDescent="0.25">
      <c r="A32" s="43" t="s">
        <v>96</v>
      </c>
      <c r="B32" s="43"/>
      <c r="C32" s="4">
        <v>306248.86</v>
      </c>
      <c r="D32" s="27">
        <v>332493.28000000003</v>
      </c>
      <c r="E32" s="4">
        <v>324162.12</v>
      </c>
      <c r="F32" s="4">
        <v>337726.35</v>
      </c>
      <c r="G32" s="27">
        <v>322694.78999999998</v>
      </c>
      <c r="H32" s="27">
        <v>321265</v>
      </c>
      <c r="I32" s="27">
        <v>316225.87</v>
      </c>
      <c r="J32" s="4">
        <v>330492.25</v>
      </c>
      <c r="K32" s="4">
        <v>329329.12</v>
      </c>
      <c r="L32" s="27">
        <v>316799.21999999997</v>
      </c>
      <c r="M32" s="4">
        <v>325646.33</v>
      </c>
      <c r="N32" s="91">
        <v>314507.17</v>
      </c>
      <c r="O32" s="12">
        <f t="shared" ref="O32:O33" si="20">SUM(C32:N32)</f>
        <v>3877590.3600000003</v>
      </c>
      <c r="P32" s="6">
        <f>P31-O31</f>
        <v>793311.63999999966</v>
      </c>
      <c r="Q32" s="5" t="s">
        <v>18</v>
      </c>
    </row>
    <row r="33" spans="1:17" x14ac:dyDescent="0.25">
      <c r="A33" s="4" t="s">
        <v>97</v>
      </c>
      <c r="B33" s="4"/>
      <c r="C33" s="27">
        <v>230448</v>
      </c>
      <c r="D33" s="27">
        <v>241976</v>
      </c>
      <c r="E33" s="27">
        <v>237488</v>
      </c>
      <c r="F33" s="27">
        <v>235701</v>
      </c>
      <c r="G33" s="27">
        <v>231984</v>
      </c>
      <c r="H33" s="27">
        <v>235007</v>
      </c>
      <c r="I33" s="27">
        <v>230696</v>
      </c>
      <c r="J33" s="27">
        <v>232021</v>
      </c>
      <c r="K33" s="4">
        <v>232958</v>
      </c>
      <c r="L33" s="27">
        <v>230068</v>
      </c>
      <c r="M33" s="4">
        <v>224975</v>
      </c>
      <c r="N33" s="91">
        <v>229576</v>
      </c>
      <c r="O33" s="12">
        <f t="shared" si="20"/>
        <v>2792898</v>
      </c>
      <c r="P33" s="17"/>
      <c r="Q33" s="5" t="s">
        <v>19</v>
      </c>
    </row>
    <row r="34" spans="1:17" x14ac:dyDescent="0.25">
      <c r="A34" s="4"/>
      <c r="B34" s="4"/>
      <c r="C34" s="4">
        <v>364</v>
      </c>
      <c r="D34" s="28">
        <f>C34+C35-C36</f>
        <v>364</v>
      </c>
      <c r="E34" s="28">
        <f>D34+D35-D36</f>
        <v>366</v>
      </c>
      <c r="F34" s="28"/>
      <c r="G34" s="28"/>
      <c r="H34" s="28"/>
      <c r="I34" s="28"/>
      <c r="J34" s="28"/>
      <c r="K34" s="28"/>
      <c r="L34" s="28"/>
      <c r="M34" s="28"/>
      <c r="N34" s="28"/>
      <c r="O34" s="28">
        <f t="shared" ref="O34" si="21">N34+N35-N36</f>
        <v>0</v>
      </c>
      <c r="P34" s="16"/>
    </row>
    <row r="35" spans="1:17" x14ac:dyDescent="0.25">
      <c r="A35" s="5" t="s">
        <v>20</v>
      </c>
      <c r="B35" s="5"/>
      <c r="C35" s="4">
        <v>1</v>
      </c>
      <c r="D35" s="4">
        <v>6</v>
      </c>
      <c r="E35" s="4">
        <v>12</v>
      </c>
      <c r="F35" s="29">
        <v>1</v>
      </c>
      <c r="G35" s="29"/>
      <c r="H35" s="29"/>
      <c r="I35" s="29"/>
      <c r="J35" s="29"/>
      <c r="K35" s="29"/>
      <c r="L35" s="29"/>
      <c r="M35" s="29"/>
      <c r="N35" s="29"/>
      <c r="O35" s="6"/>
      <c r="P35" s="16">
        <f>C35+D35+E35+F35+G35+H35+I35+J35+K35+L35+M35+N35</f>
        <v>20</v>
      </c>
    </row>
    <row r="36" spans="1:17" x14ac:dyDescent="0.25">
      <c r="A36" s="5" t="s">
        <v>21</v>
      </c>
      <c r="B36" s="5"/>
      <c r="C36" s="30">
        <v>1</v>
      </c>
      <c r="D36" s="4">
        <v>4</v>
      </c>
      <c r="E36" s="4">
        <v>4</v>
      </c>
      <c r="F36" s="4">
        <v>4</v>
      </c>
      <c r="G36" s="4"/>
      <c r="H36" s="4"/>
      <c r="I36" s="4"/>
      <c r="J36" s="4"/>
      <c r="K36" s="4"/>
      <c r="L36" s="4"/>
      <c r="M36" s="4"/>
      <c r="N36" s="4"/>
      <c r="O36" s="4"/>
      <c r="P36" s="16">
        <f>C36+D36+E36+F36+G36+H36+I36+J36+K36+L36+M36+N36</f>
        <v>13</v>
      </c>
    </row>
    <row r="37" spans="1:17" x14ac:dyDescent="0.25">
      <c r="C37" s="2">
        <f>C34+C35</f>
        <v>365</v>
      </c>
      <c r="D37" s="89">
        <f>C37+D35</f>
        <v>371</v>
      </c>
      <c r="E37" s="89">
        <f>D37+E35</f>
        <v>383</v>
      </c>
      <c r="F37" s="89">
        <f>E37+F35</f>
        <v>384</v>
      </c>
      <c r="G37" s="89"/>
      <c r="H37" s="89"/>
      <c r="I37" s="89"/>
      <c r="J37" s="89"/>
      <c r="K37" s="89"/>
      <c r="M37" s="90"/>
      <c r="O37" s="1"/>
    </row>
    <row r="38" spans="1:17" x14ac:dyDescent="0.25">
      <c r="C38" s="2"/>
      <c r="E38" s="74">
        <v>21896</v>
      </c>
      <c r="F38" s="74"/>
      <c r="O38" s="1"/>
    </row>
    <row r="39" spans="1:17" x14ac:dyDescent="0.25">
      <c r="C39" s="2"/>
      <c r="E39" s="74" t="s">
        <v>99</v>
      </c>
      <c r="O39" s="1"/>
    </row>
    <row r="40" spans="1:17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89"/>
    </row>
    <row r="41" spans="1:17" x14ac:dyDescent="0.2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89"/>
    </row>
    <row r="42" spans="1:17" x14ac:dyDescent="0.25">
      <c r="C42" s="2"/>
      <c r="O42" s="1"/>
    </row>
    <row r="43" spans="1:17" x14ac:dyDescent="0.25">
      <c r="C43" s="2"/>
      <c r="I43" s="1">
        <v>78133</v>
      </c>
      <c r="O43" s="1"/>
    </row>
    <row r="44" spans="1:17" x14ac:dyDescent="0.25">
      <c r="C44" s="2"/>
      <c r="O44" s="1"/>
    </row>
    <row r="45" spans="1:17" x14ac:dyDescent="0.25">
      <c r="C45" s="2"/>
      <c r="O45" s="1"/>
    </row>
    <row r="46" spans="1:17" x14ac:dyDescent="0.25">
      <c r="C46" s="2"/>
      <c r="O46" s="1"/>
    </row>
    <row r="47" spans="1:17" x14ac:dyDescent="0.25">
      <c r="C47" s="2"/>
      <c r="O47" s="1"/>
    </row>
    <row r="48" spans="1:17" x14ac:dyDescent="0.25">
      <c r="C48" s="2"/>
      <c r="O48" s="1"/>
    </row>
    <row r="49" spans="3:15" x14ac:dyDescent="0.25">
      <c r="C49" s="2"/>
      <c r="O49" s="1"/>
    </row>
    <row r="50" spans="3:15" x14ac:dyDescent="0.25">
      <c r="C50" s="2"/>
      <c r="O50" s="1"/>
    </row>
    <row r="51" spans="3:15" x14ac:dyDescent="0.25">
      <c r="C51" s="2"/>
      <c r="O51" s="1"/>
    </row>
    <row r="52" spans="3:15" x14ac:dyDescent="0.25">
      <c r="C52" s="2"/>
      <c r="O52" s="1"/>
    </row>
    <row r="53" spans="3:15" x14ac:dyDescent="0.25">
      <c r="C53" s="2"/>
      <c r="O53" s="1"/>
    </row>
    <row r="54" spans="3:15" x14ac:dyDescent="0.25">
      <c r="C54" s="2"/>
      <c r="O54" s="1"/>
    </row>
    <row r="55" spans="3:15" x14ac:dyDescent="0.25">
      <c r="C55" s="2"/>
      <c r="O55" s="1"/>
    </row>
    <row r="56" spans="3:15" x14ac:dyDescent="0.25">
      <c r="C56" s="2"/>
      <c r="O56" s="1"/>
    </row>
    <row r="57" spans="3:15" x14ac:dyDescent="0.25">
      <c r="C57" s="2"/>
      <c r="O57" s="1"/>
    </row>
    <row r="58" spans="3:15" x14ac:dyDescent="0.25">
      <c r="C58" s="2"/>
      <c r="O58" s="1"/>
    </row>
    <row r="59" spans="3:15" x14ac:dyDescent="0.25">
      <c r="C59" s="2"/>
      <c r="O59" s="1"/>
    </row>
    <row r="60" spans="3:15" x14ac:dyDescent="0.25">
      <c r="C60" s="2"/>
      <c r="O60" s="1"/>
    </row>
    <row r="61" spans="3:15" x14ac:dyDescent="0.25">
      <c r="C61" s="2"/>
      <c r="O61" s="1"/>
    </row>
    <row r="62" spans="3:15" x14ac:dyDescent="0.25">
      <c r="C62" s="2"/>
      <c r="O62" s="1"/>
    </row>
    <row r="63" spans="3:15" x14ac:dyDescent="0.25">
      <c r="C63" s="2"/>
      <c r="O63" s="1"/>
    </row>
    <row r="64" spans="3:15" x14ac:dyDescent="0.25">
      <c r="C64" s="2"/>
      <c r="O64" s="1"/>
    </row>
    <row r="65" spans="3:15" x14ac:dyDescent="0.25">
      <c r="C65" s="2"/>
      <c r="O65" s="1"/>
    </row>
    <row r="66" spans="3:15" x14ac:dyDescent="0.25">
      <c r="C66" s="2"/>
      <c r="O66" s="1"/>
    </row>
    <row r="67" spans="3:15" x14ac:dyDescent="0.25">
      <c r="C67" s="2"/>
      <c r="O67" s="1"/>
    </row>
    <row r="68" spans="3:15" x14ac:dyDescent="0.25">
      <c r="C68" s="2"/>
      <c r="O68" s="1"/>
    </row>
    <row r="69" spans="3:15" x14ac:dyDescent="0.25">
      <c r="C69" s="2"/>
      <c r="O69" s="1"/>
    </row>
    <row r="70" spans="3:15" x14ac:dyDescent="0.25">
      <c r="C70" s="2"/>
      <c r="O70" s="1"/>
    </row>
    <row r="71" spans="3:15" x14ac:dyDescent="0.25">
      <c r="C71" s="2"/>
      <c r="O71" s="1"/>
    </row>
    <row r="72" spans="3:15" x14ac:dyDescent="0.25">
      <c r="C72" s="2"/>
      <c r="O72" s="1"/>
    </row>
    <row r="73" spans="3:15" x14ac:dyDescent="0.25">
      <c r="C73" s="2"/>
      <c r="O73" s="1"/>
    </row>
    <row r="74" spans="3:15" x14ac:dyDescent="0.25">
      <c r="C74" s="2"/>
      <c r="O74" s="1"/>
    </row>
    <row r="75" spans="3:15" x14ac:dyDescent="0.25">
      <c r="C75" s="2"/>
      <c r="O75" s="1"/>
    </row>
    <row r="76" spans="3:15" x14ac:dyDescent="0.25">
      <c r="C76" s="2"/>
      <c r="O76" s="1"/>
    </row>
    <row r="77" spans="3:15" x14ac:dyDescent="0.25">
      <c r="C77" s="2"/>
      <c r="O77" s="1"/>
    </row>
    <row r="78" spans="3:15" x14ac:dyDescent="0.25">
      <c r="C78" s="2"/>
      <c r="O78" s="1"/>
    </row>
    <row r="79" spans="3:15" x14ac:dyDescent="0.25">
      <c r="C79" s="2"/>
      <c r="O79" s="1"/>
    </row>
    <row r="80" spans="3:15" x14ac:dyDescent="0.25">
      <c r="C80" s="2"/>
      <c r="O80" s="1"/>
    </row>
    <row r="81" spans="3:15" x14ac:dyDescent="0.25">
      <c r="C81" s="2"/>
      <c r="O81" s="1"/>
    </row>
    <row r="82" spans="3:15" x14ac:dyDescent="0.25">
      <c r="C82" s="2"/>
      <c r="O82" s="1"/>
    </row>
    <row r="83" spans="3:15" x14ac:dyDescent="0.25">
      <c r="C83" s="2"/>
      <c r="O83" s="1"/>
    </row>
  </sheetData>
  <pageMargins left="0.11811023622047245" right="0.11811023622047245" top="0.15748031496062992" bottom="0.15748031496062992" header="0.31496062992125984" footer="0.31496062992125984"/>
  <pageSetup paperSize="9" scale="61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0"/>
  <sheetViews>
    <sheetView zoomScaleNormal="100" workbookViewId="0">
      <selection activeCell="E13" sqref="E13"/>
    </sheetView>
  </sheetViews>
  <sheetFormatPr defaultRowHeight="15" x14ac:dyDescent="0.25"/>
  <cols>
    <col min="1" max="1" width="8.85546875" style="50" customWidth="1"/>
    <col min="2" max="2" width="37.42578125" style="59" customWidth="1"/>
    <col min="3" max="3" width="15.28515625" style="50" customWidth="1"/>
    <col min="4" max="5" width="10.7109375" style="51" customWidth="1"/>
    <col min="6" max="6" width="14.85546875" style="51" customWidth="1"/>
    <col min="7" max="7" width="19" style="51" customWidth="1"/>
    <col min="8" max="8" width="22.7109375" style="50" customWidth="1"/>
    <col min="9" max="9" width="6.140625" customWidth="1"/>
    <col min="10" max="10" width="14" customWidth="1"/>
    <col min="11" max="11" width="12.5703125" customWidth="1"/>
    <col min="12" max="12" width="29.5703125" customWidth="1"/>
    <col min="13" max="13" width="14.42578125" customWidth="1"/>
    <col min="14" max="14" width="15.28515625" customWidth="1"/>
  </cols>
  <sheetData>
    <row r="2" spans="1:12" ht="12" customHeight="1" x14ac:dyDescent="0.25">
      <c r="A2" s="164" t="s">
        <v>22</v>
      </c>
      <c r="B2" s="164"/>
      <c r="C2" s="164"/>
      <c r="D2" s="164"/>
      <c r="E2" s="164"/>
      <c r="F2" s="164"/>
      <c r="G2" s="164"/>
      <c r="H2" s="164"/>
      <c r="I2" s="18"/>
    </row>
    <row r="3" spans="1:12" ht="10.5" customHeight="1" x14ac:dyDescent="0.25">
      <c r="A3" s="19"/>
      <c r="B3" s="56"/>
      <c r="C3" s="165"/>
      <c r="D3" s="165"/>
      <c r="E3" s="165"/>
      <c r="F3" s="165"/>
      <c r="G3" s="165"/>
      <c r="H3" s="165"/>
      <c r="I3" s="18"/>
    </row>
    <row r="4" spans="1:12" ht="6.75" hidden="1" customHeight="1" x14ac:dyDescent="0.25">
      <c r="A4" s="19"/>
      <c r="B4" s="56"/>
      <c r="C4" s="19"/>
      <c r="D4" s="40"/>
      <c r="E4" s="40"/>
      <c r="F4" s="40"/>
      <c r="G4" s="40"/>
      <c r="H4" s="19"/>
      <c r="I4" s="18"/>
    </row>
    <row r="5" spans="1:12" ht="20.25" customHeight="1" x14ac:dyDescent="0.25">
      <c r="A5" s="164" t="s">
        <v>23</v>
      </c>
      <c r="B5" s="164"/>
      <c r="C5" s="164"/>
      <c r="D5" s="164"/>
      <c r="E5" s="164"/>
      <c r="F5" s="164"/>
      <c r="G5" s="164"/>
      <c r="H5" s="164"/>
      <c r="I5" s="18"/>
    </row>
    <row r="6" spans="1:12" ht="13.5" customHeight="1" x14ac:dyDescent="0.25">
      <c r="A6" s="19"/>
      <c r="B6" s="56"/>
      <c r="E6" s="52" t="s">
        <v>24</v>
      </c>
      <c r="F6" s="53"/>
      <c r="G6" s="53"/>
      <c r="H6" s="20"/>
      <c r="I6" s="18"/>
    </row>
    <row r="7" spans="1:12" ht="9" customHeight="1" x14ac:dyDescent="0.25">
      <c r="A7" s="19"/>
      <c r="B7" s="56"/>
      <c r="E7" s="54"/>
      <c r="F7" s="53"/>
      <c r="G7" s="53"/>
      <c r="H7" s="20"/>
      <c r="I7" s="18"/>
    </row>
    <row r="8" spans="1:12" ht="17.25" customHeight="1" x14ac:dyDescent="0.25">
      <c r="A8" s="166" t="s">
        <v>25</v>
      </c>
      <c r="B8" s="166"/>
      <c r="C8" s="167" t="s">
        <v>26</v>
      </c>
      <c r="D8" s="168" t="s">
        <v>131</v>
      </c>
      <c r="E8" s="168"/>
      <c r="F8" s="168"/>
      <c r="G8" s="168"/>
      <c r="H8" s="168"/>
      <c r="I8" s="18"/>
    </row>
    <row r="9" spans="1:12" ht="14.25" customHeight="1" x14ac:dyDescent="0.25">
      <c r="A9" s="166"/>
      <c r="B9" s="166"/>
      <c r="C9" s="167"/>
      <c r="D9" s="169" t="s">
        <v>27</v>
      </c>
      <c r="E9" s="169"/>
      <c r="F9" s="169" t="s">
        <v>28</v>
      </c>
      <c r="G9" s="169"/>
      <c r="H9" s="166" t="s">
        <v>29</v>
      </c>
      <c r="I9" s="21"/>
    </row>
    <row r="10" spans="1:12" ht="25.5" customHeight="1" x14ac:dyDescent="0.25">
      <c r="A10" s="166"/>
      <c r="B10" s="166"/>
      <c r="C10" s="167"/>
      <c r="D10" s="148" t="s">
        <v>30</v>
      </c>
      <c r="E10" s="148" t="s">
        <v>31</v>
      </c>
      <c r="F10" s="148" t="s">
        <v>30</v>
      </c>
      <c r="G10" s="148" t="s">
        <v>31</v>
      </c>
      <c r="H10" s="166"/>
      <c r="I10" s="21"/>
    </row>
    <row r="11" spans="1:12" ht="9.6" customHeight="1" x14ac:dyDescent="0.25">
      <c r="A11" s="160" t="s">
        <v>32</v>
      </c>
      <c r="B11" s="161"/>
      <c r="C11" s="22">
        <v>1</v>
      </c>
      <c r="D11" s="66">
        <v>2</v>
      </c>
      <c r="E11" s="66">
        <v>3</v>
      </c>
      <c r="F11" s="66">
        <v>4</v>
      </c>
      <c r="G11" s="66">
        <v>5</v>
      </c>
      <c r="H11" s="67">
        <v>6</v>
      </c>
      <c r="I11" s="21"/>
    </row>
    <row r="12" spans="1:12" ht="47.25" customHeight="1" x14ac:dyDescent="0.25">
      <c r="A12" s="23">
        <v>1</v>
      </c>
      <c r="B12" s="36" t="s">
        <v>33</v>
      </c>
      <c r="C12" s="37" t="s">
        <v>34</v>
      </c>
      <c r="D12" s="68">
        <v>42</v>
      </c>
      <c r="E12" s="68">
        <v>42</v>
      </c>
      <c r="F12" s="75">
        <v>329329.12</v>
      </c>
      <c r="G12" s="69">
        <f>F12+'август 21  '!G12</f>
        <v>2920637.64</v>
      </c>
      <c r="H12" s="70"/>
      <c r="I12" s="21"/>
    </row>
    <row r="13" spans="1:12" ht="38.25" customHeight="1" x14ac:dyDescent="0.25">
      <c r="A13" s="23">
        <v>2</v>
      </c>
      <c r="B13" s="36" t="s">
        <v>85</v>
      </c>
      <c r="C13" s="37" t="s">
        <v>35</v>
      </c>
      <c r="D13" s="68">
        <v>3592</v>
      </c>
      <c r="E13" s="68">
        <v>32245</v>
      </c>
      <c r="F13" s="73">
        <v>102247</v>
      </c>
      <c r="G13" s="73">
        <f>F13+'август 21  '!G13</f>
        <v>882241</v>
      </c>
      <c r="H13" s="70"/>
      <c r="I13" s="21"/>
      <c r="J13" t="s">
        <v>128</v>
      </c>
    </row>
    <row r="14" spans="1:12" ht="37.5" customHeight="1" x14ac:dyDescent="0.25">
      <c r="A14" s="24">
        <v>3</v>
      </c>
      <c r="B14" s="34" t="s">
        <v>36</v>
      </c>
      <c r="C14" s="38" t="s">
        <v>35</v>
      </c>
      <c r="D14" s="71">
        <f>D15+D16+D17+D18+D19+D20+D21+D22+D23+D24+D25+D26+D27+D28+D29+D30</f>
        <v>5346</v>
      </c>
      <c r="E14" s="71">
        <f>E15+E16+E17+E18+E19+E20+E21+E22+E23+E24+E25+E26+E27+E28+E29+E30</f>
        <v>61072</v>
      </c>
      <c r="F14" s="71">
        <f t="shared" ref="F14" si="0">F15+F16+F17+F18+F19+F20+F21+F22+F23+F24+F25+F26+F27+F28+F29+F30</f>
        <v>130711</v>
      </c>
      <c r="G14" s="71">
        <f>G15+G16+G17+G18+G19+G20+G21+G22+G23+G24+G25+G26+G27+G28+G29+G30</f>
        <v>1226038</v>
      </c>
      <c r="H14" s="39" t="s">
        <v>110</v>
      </c>
      <c r="I14" s="121"/>
      <c r="J14" s="144" t="s">
        <v>127</v>
      </c>
      <c r="K14" s="123" t="s">
        <v>122</v>
      </c>
      <c r="L14" s="124"/>
    </row>
    <row r="15" spans="1:12" s="42" customFormat="1" ht="23.45" customHeight="1" x14ac:dyDescent="0.25">
      <c r="A15" s="47" t="s">
        <v>45</v>
      </c>
      <c r="B15" s="48" t="s">
        <v>54</v>
      </c>
      <c r="C15" s="37" t="s">
        <v>35</v>
      </c>
      <c r="D15" s="64">
        <v>12</v>
      </c>
      <c r="E15" s="64">
        <f>D15+'август 21  '!E15</f>
        <v>123</v>
      </c>
      <c r="F15" s="64">
        <v>78</v>
      </c>
      <c r="G15" s="73">
        <f>F15+'август 21  '!G15</f>
        <v>936</v>
      </c>
      <c r="H15" s="72"/>
      <c r="I15" s="125">
        <v>87</v>
      </c>
      <c r="J15" s="126">
        <f>I15-E15</f>
        <v>-36</v>
      </c>
      <c r="K15" s="145"/>
      <c r="L15" s="128"/>
    </row>
    <row r="16" spans="1:12" ht="33.75" customHeight="1" x14ac:dyDescent="0.25">
      <c r="A16" s="47" t="s">
        <v>46</v>
      </c>
      <c r="B16" s="57" t="s">
        <v>55</v>
      </c>
      <c r="C16" s="38" t="s">
        <v>35</v>
      </c>
      <c r="D16" s="64">
        <v>92</v>
      </c>
      <c r="E16" s="64">
        <f>D16+'август 21  '!E16</f>
        <v>966</v>
      </c>
      <c r="F16" s="64">
        <v>1235</v>
      </c>
      <c r="G16" s="73">
        <f>F16+'август 21  '!G16</f>
        <v>10492</v>
      </c>
      <c r="H16" s="72"/>
      <c r="I16" s="125">
        <v>514</v>
      </c>
      <c r="J16" s="126">
        <f t="shared" ref="J16:J30" si="1">I16-E16</f>
        <v>-452</v>
      </c>
      <c r="K16" s="129"/>
      <c r="L16" s="124"/>
    </row>
    <row r="17" spans="1:12" ht="33.75" customHeight="1" x14ac:dyDescent="0.25">
      <c r="A17" s="47" t="s">
        <v>47</v>
      </c>
      <c r="B17" s="57" t="s">
        <v>56</v>
      </c>
      <c r="C17" s="38" t="s">
        <v>35</v>
      </c>
      <c r="D17" s="64">
        <v>202</v>
      </c>
      <c r="E17" s="64">
        <f>D17+'август 21  '!E17</f>
        <v>2196</v>
      </c>
      <c r="F17" s="64">
        <v>2856</v>
      </c>
      <c r="G17" s="73">
        <f>F17+'август 21  '!G17</f>
        <v>25494</v>
      </c>
      <c r="H17" s="72"/>
      <c r="I17" s="125">
        <v>1182</v>
      </c>
      <c r="J17" s="126">
        <f t="shared" si="1"/>
        <v>-1014</v>
      </c>
      <c r="K17" s="129"/>
      <c r="L17" s="124"/>
    </row>
    <row r="18" spans="1:12" ht="23.45" customHeight="1" x14ac:dyDescent="0.25">
      <c r="A18" s="47" t="s">
        <v>48</v>
      </c>
      <c r="B18" s="57" t="s">
        <v>57</v>
      </c>
      <c r="C18" s="37" t="s">
        <v>35</v>
      </c>
      <c r="D18" s="64">
        <v>309</v>
      </c>
      <c r="E18" s="64">
        <f>D18+'август 21  '!E18</f>
        <v>3587</v>
      </c>
      <c r="F18" s="64">
        <v>6510</v>
      </c>
      <c r="G18" s="73">
        <f>F18+'август 21  '!G18</f>
        <v>57603</v>
      </c>
      <c r="H18" s="72"/>
      <c r="I18" s="125">
        <v>1774</v>
      </c>
      <c r="J18" s="126">
        <f t="shared" si="1"/>
        <v>-1813</v>
      </c>
      <c r="K18" s="129"/>
      <c r="L18" s="124"/>
    </row>
    <row r="19" spans="1:12" ht="28.5" customHeight="1" x14ac:dyDescent="0.25">
      <c r="A19" s="47" t="s">
        <v>49</v>
      </c>
      <c r="B19" s="58" t="s">
        <v>58</v>
      </c>
      <c r="C19" s="37" t="s">
        <v>35</v>
      </c>
      <c r="D19" s="64">
        <v>493</v>
      </c>
      <c r="E19" s="64">
        <f>D19+'август 21  '!E19</f>
        <v>5801</v>
      </c>
      <c r="F19" s="64">
        <v>62536</v>
      </c>
      <c r="G19" s="73">
        <f>F19+'август 21  '!G19</f>
        <v>607110</v>
      </c>
      <c r="H19" s="72"/>
      <c r="I19" s="125">
        <v>3030</v>
      </c>
      <c r="J19" s="126">
        <f t="shared" si="1"/>
        <v>-2771</v>
      </c>
      <c r="K19" s="129"/>
      <c r="L19" s="124"/>
    </row>
    <row r="20" spans="1:12" ht="31.5" customHeight="1" x14ac:dyDescent="0.25">
      <c r="A20" s="47" t="s">
        <v>50</v>
      </c>
      <c r="B20" s="57" t="s">
        <v>59</v>
      </c>
      <c r="C20" s="38" t="s">
        <v>35</v>
      </c>
      <c r="D20" s="64">
        <v>529</v>
      </c>
      <c r="E20" s="64">
        <f>D20+'август 21  '!E20</f>
        <v>6314</v>
      </c>
      <c r="F20" s="64">
        <v>20000</v>
      </c>
      <c r="G20" s="73">
        <f>F20+'август 21  '!G20</f>
        <v>183369</v>
      </c>
      <c r="H20" s="72"/>
      <c r="I20" s="125">
        <v>3203</v>
      </c>
      <c r="J20" s="126">
        <f t="shared" si="1"/>
        <v>-3111</v>
      </c>
      <c r="K20" s="129"/>
      <c r="L20" s="124"/>
    </row>
    <row r="21" spans="1:12" ht="23.45" customHeight="1" x14ac:dyDescent="0.25">
      <c r="A21" s="47" t="s">
        <v>51</v>
      </c>
      <c r="B21" s="57" t="s">
        <v>60</v>
      </c>
      <c r="C21" s="38" t="s">
        <v>35</v>
      </c>
      <c r="D21" s="64">
        <v>329</v>
      </c>
      <c r="E21" s="64">
        <f>D21+'август 21  '!E21</f>
        <v>3826</v>
      </c>
      <c r="F21" s="64">
        <v>3692</v>
      </c>
      <c r="G21" s="73">
        <f>F21+'август 21  '!G21</f>
        <v>33468</v>
      </c>
      <c r="H21" s="72"/>
      <c r="I21" s="125">
        <v>1983</v>
      </c>
      <c r="J21" s="126">
        <f t="shared" si="1"/>
        <v>-1843</v>
      </c>
      <c r="K21" s="129"/>
      <c r="L21" s="124"/>
    </row>
    <row r="22" spans="1:12" ht="30" customHeight="1" x14ac:dyDescent="0.25">
      <c r="A22" s="47" t="s">
        <v>52</v>
      </c>
      <c r="B22" s="57" t="s">
        <v>61</v>
      </c>
      <c r="C22" s="37" t="s">
        <v>35</v>
      </c>
      <c r="D22" s="64">
        <v>373</v>
      </c>
      <c r="E22" s="64">
        <f>D22+'август 21  '!E22</f>
        <v>4202</v>
      </c>
      <c r="F22" s="64">
        <v>3040</v>
      </c>
      <c r="G22" s="73">
        <f>F22+'август 21  '!G22</f>
        <v>27142</v>
      </c>
      <c r="H22" s="72"/>
      <c r="I22" s="125">
        <v>2227</v>
      </c>
      <c r="J22" s="126">
        <f t="shared" si="1"/>
        <v>-1975</v>
      </c>
      <c r="K22" s="129"/>
      <c r="L22" s="124"/>
    </row>
    <row r="23" spans="1:12" ht="23.45" customHeight="1" x14ac:dyDescent="0.25">
      <c r="A23" s="47" t="s">
        <v>53</v>
      </c>
      <c r="B23" s="57" t="s">
        <v>62</v>
      </c>
      <c r="C23" s="37" t="s">
        <v>35</v>
      </c>
      <c r="D23" s="64">
        <v>65</v>
      </c>
      <c r="E23" s="64">
        <f>D23+'август 21  '!E23</f>
        <v>740</v>
      </c>
      <c r="F23" s="64">
        <v>737</v>
      </c>
      <c r="G23" s="73">
        <f>F23+'август 21  '!G23</f>
        <v>6886</v>
      </c>
      <c r="H23" s="72"/>
      <c r="I23" s="125">
        <v>409</v>
      </c>
      <c r="J23" s="126">
        <f t="shared" si="1"/>
        <v>-331</v>
      </c>
      <c r="K23" s="129"/>
      <c r="L23" s="124"/>
    </row>
    <row r="24" spans="1:12" ht="23.45" customHeight="1" x14ac:dyDescent="0.25">
      <c r="A24" s="47" t="s">
        <v>63</v>
      </c>
      <c r="B24" s="57" t="s">
        <v>64</v>
      </c>
      <c r="C24" s="38" t="s">
        <v>35</v>
      </c>
      <c r="D24" s="64">
        <v>66</v>
      </c>
      <c r="E24" s="64">
        <f>D24+'август 21  '!E24</f>
        <v>583</v>
      </c>
      <c r="F24" s="64">
        <v>959</v>
      </c>
      <c r="G24" s="73">
        <f>F24+'август 21  '!G24</f>
        <v>9620</v>
      </c>
      <c r="H24" s="72"/>
      <c r="I24" s="125">
        <v>447</v>
      </c>
      <c r="J24" s="126">
        <f t="shared" si="1"/>
        <v>-136</v>
      </c>
      <c r="K24" s="129"/>
      <c r="L24" s="124"/>
    </row>
    <row r="25" spans="1:12" ht="23.45" customHeight="1" x14ac:dyDescent="0.25">
      <c r="A25" s="47" t="s">
        <v>65</v>
      </c>
      <c r="B25" s="57" t="s">
        <v>66</v>
      </c>
      <c r="C25" s="38" t="s">
        <v>35</v>
      </c>
      <c r="D25" s="64">
        <v>424</v>
      </c>
      <c r="E25" s="64">
        <f>D25+'август 21  '!E25</f>
        <v>4313</v>
      </c>
      <c r="F25" s="64">
        <v>4662</v>
      </c>
      <c r="G25" s="73">
        <f>F25+'август 21  '!G25</f>
        <v>44193</v>
      </c>
      <c r="H25" s="72"/>
      <c r="I25" s="125">
        <v>2691</v>
      </c>
      <c r="J25" s="126">
        <f t="shared" si="1"/>
        <v>-1622</v>
      </c>
      <c r="K25" s="129"/>
      <c r="L25" s="124"/>
    </row>
    <row r="26" spans="1:12" ht="23.45" customHeight="1" x14ac:dyDescent="0.25">
      <c r="A26" s="47" t="s">
        <v>67</v>
      </c>
      <c r="B26" s="57" t="s">
        <v>68</v>
      </c>
      <c r="C26" s="37" t="s">
        <v>35</v>
      </c>
      <c r="D26" s="64">
        <v>1849</v>
      </c>
      <c r="E26" s="64">
        <f>D26+'август 21  '!E26</f>
        <v>21484</v>
      </c>
      <c r="F26" s="64">
        <v>9205</v>
      </c>
      <c r="G26" s="73">
        <f>F26+'август 21  '!G26</f>
        <v>84925</v>
      </c>
      <c r="H26" s="72"/>
      <c r="I26" s="125">
        <v>11373</v>
      </c>
      <c r="J26" s="126">
        <f t="shared" si="1"/>
        <v>-10111</v>
      </c>
      <c r="K26" s="129"/>
      <c r="L26" s="124"/>
    </row>
    <row r="27" spans="1:12" ht="23.45" customHeight="1" x14ac:dyDescent="0.25">
      <c r="A27" s="47" t="s">
        <v>69</v>
      </c>
      <c r="B27" s="57" t="s">
        <v>70</v>
      </c>
      <c r="C27" s="37" t="s">
        <v>35</v>
      </c>
      <c r="D27" s="64">
        <v>18</v>
      </c>
      <c r="E27" s="64">
        <f>D27+'август 21  '!E27</f>
        <v>248</v>
      </c>
      <c r="F27" s="64">
        <v>644</v>
      </c>
      <c r="G27" s="73">
        <f>F27+'август 21  '!G27</f>
        <v>5404</v>
      </c>
      <c r="H27" s="72"/>
      <c r="I27" s="125">
        <v>84</v>
      </c>
      <c r="J27" s="126">
        <f t="shared" si="1"/>
        <v>-164</v>
      </c>
      <c r="K27" s="129"/>
      <c r="L27" s="124"/>
    </row>
    <row r="28" spans="1:12" ht="23.45" customHeight="1" x14ac:dyDescent="0.25">
      <c r="A28" s="47" t="s">
        <v>71</v>
      </c>
      <c r="B28" s="57" t="s">
        <v>72</v>
      </c>
      <c r="C28" s="38" t="s">
        <v>35</v>
      </c>
      <c r="D28" s="64">
        <v>2</v>
      </c>
      <c r="E28" s="64">
        <f>D28+'август 21  '!E28</f>
        <v>85</v>
      </c>
      <c r="F28" s="64">
        <v>119</v>
      </c>
      <c r="G28" s="73">
        <f>F28+'август 21  '!G28</f>
        <v>1123</v>
      </c>
      <c r="H28" s="72"/>
      <c r="I28" s="125">
        <v>12</v>
      </c>
      <c r="J28" s="126">
        <f t="shared" si="1"/>
        <v>-73</v>
      </c>
      <c r="K28" s="127"/>
      <c r="L28" s="124"/>
    </row>
    <row r="29" spans="1:12" ht="30.75" customHeight="1" x14ac:dyDescent="0.25">
      <c r="A29" s="47" t="s">
        <v>73</v>
      </c>
      <c r="B29" s="57" t="s">
        <v>74</v>
      </c>
      <c r="C29" s="38" t="s">
        <v>35</v>
      </c>
      <c r="D29" s="64">
        <v>510</v>
      </c>
      <c r="E29" s="64">
        <f>D29+'август 21  '!E29</f>
        <v>6060</v>
      </c>
      <c r="F29" s="64">
        <v>13635</v>
      </c>
      <c r="G29" s="73">
        <f>F29+'август 21  '!G29</f>
        <v>120573</v>
      </c>
      <c r="H29" s="72"/>
      <c r="I29" s="125">
        <v>2970</v>
      </c>
      <c r="J29" s="126">
        <f t="shared" si="1"/>
        <v>-3090</v>
      </c>
      <c r="K29" s="129"/>
      <c r="L29" s="124"/>
    </row>
    <row r="30" spans="1:12" ht="48" customHeight="1" x14ac:dyDescent="0.25">
      <c r="A30" s="47" t="s">
        <v>75</v>
      </c>
      <c r="B30" s="57" t="s">
        <v>76</v>
      </c>
      <c r="C30" s="38" t="s">
        <v>35</v>
      </c>
      <c r="D30" s="64">
        <v>73</v>
      </c>
      <c r="E30" s="64">
        <f>D30+'август 21  '!E30</f>
        <v>544</v>
      </c>
      <c r="F30" s="64">
        <v>803</v>
      </c>
      <c r="G30" s="73">
        <f>F30+'август 21  '!G30</f>
        <v>7700</v>
      </c>
      <c r="H30" s="72"/>
      <c r="I30" s="125">
        <v>442</v>
      </c>
      <c r="J30" s="126">
        <f t="shared" si="1"/>
        <v>-102</v>
      </c>
      <c r="K30" s="127"/>
      <c r="L30" s="124"/>
    </row>
    <row r="31" spans="1:12" ht="29.25" customHeight="1" x14ac:dyDescent="0.25">
      <c r="A31" s="47" t="s">
        <v>77</v>
      </c>
      <c r="B31" s="57" t="s">
        <v>78</v>
      </c>
      <c r="C31" s="38" t="s">
        <v>35</v>
      </c>
      <c r="D31" s="64">
        <v>0</v>
      </c>
      <c r="E31" s="64">
        <f>D31+'август 21  '!E31</f>
        <v>0</v>
      </c>
      <c r="F31" s="64">
        <v>0</v>
      </c>
      <c r="G31" s="73">
        <f>F31+'август 21  '!G31</f>
        <v>0</v>
      </c>
      <c r="H31" s="65"/>
      <c r="I31" s="121"/>
      <c r="J31" s="130"/>
      <c r="K31" s="124"/>
      <c r="L31" s="124"/>
    </row>
    <row r="32" spans="1:12" ht="45.75" customHeight="1" x14ac:dyDescent="0.25">
      <c r="A32" s="25"/>
      <c r="B32" s="35" t="s">
        <v>37</v>
      </c>
      <c r="C32" s="32"/>
      <c r="D32" s="64" t="s">
        <v>38</v>
      </c>
      <c r="E32" s="64" t="s">
        <v>38</v>
      </c>
      <c r="F32" s="71">
        <f>F14+F12+F13</f>
        <v>562287.12</v>
      </c>
      <c r="G32" s="71">
        <f>G14+G12+G13</f>
        <v>5028916.6400000006</v>
      </c>
      <c r="H32" s="65"/>
      <c r="I32" s="121"/>
      <c r="J32" s="130"/>
      <c r="K32" s="124"/>
      <c r="L32" s="124"/>
    </row>
    <row r="33" spans="1:15" ht="36.75" customHeight="1" x14ac:dyDescent="0.25">
      <c r="A33" s="24"/>
      <c r="B33" s="34" t="s">
        <v>39</v>
      </c>
      <c r="C33" s="32" t="s">
        <v>40</v>
      </c>
      <c r="D33" s="64" t="s">
        <v>41</v>
      </c>
      <c r="E33" s="64" t="s">
        <v>41</v>
      </c>
      <c r="F33" s="64"/>
      <c r="G33" s="64"/>
      <c r="H33" s="65"/>
      <c r="I33" s="124"/>
      <c r="J33" s="130"/>
      <c r="K33" s="124"/>
      <c r="L33" s="124"/>
      <c r="O33" s="33"/>
    </row>
    <row r="34" spans="1:15" ht="15" customHeight="1" x14ac:dyDescent="0.25">
      <c r="A34" s="60"/>
      <c r="B34" s="61"/>
      <c r="C34" s="60"/>
      <c r="D34" s="62"/>
      <c r="E34" s="62"/>
      <c r="F34" s="62"/>
      <c r="G34" s="62"/>
      <c r="H34" s="63"/>
      <c r="I34" s="10"/>
      <c r="J34" s="10"/>
      <c r="O34" s="33"/>
    </row>
    <row r="35" spans="1:15" ht="15.75" customHeight="1" x14ac:dyDescent="0.25">
      <c r="A35" s="60"/>
      <c r="B35" s="61"/>
      <c r="C35" s="60"/>
      <c r="D35" s="62"/>
      <c r="E35" s="62"/>
      <c r="F35" s="62"/>
      <c r="G35" s="62"/>
      <c r="H35" s="63"/>
      <c r="I35" s="10"/>
      <c r="O35" s="33"/>
    </row>
    <row r="36" spans="1:15" ht="15" customHeight="1" x14ac:dyDescent="0.25">
      <c r="A36" s="147" t="s">
        <v>103</v>
      </c>
      <c r="B36" s="82"/>
      <c r="C36" s="95"/>
      <c r="D36" s="96"/>
      <c r="E36" s="97"/>
      <c r="F36" s="55" t="s">
        <v>104</v>
      </c>
      <c r="G36" s="83"/>
      <c r="H36" s="63"/>
      <c r="I36" s="10"/>
      <c r="O36" s="33"/>
    </row>
    <row r="37" spans="1:15" ht="15" customHeight="1" x14ac:dyDescent="0.25">
      <c r="A37" s="162" t="s">
        <v>42</v>
      </c>
      <c r="B37" s="162"/>
      <c r="C37" s="162"/>
      <c r="D37" s="162"/>
      <c r="E37" s="162"/>
      <c r="F37" s="162"/>
      <c r="G37" s="83"/>
      <c r="H37" s="84"/>
      <c r="I37" s="10"/>
      <c r="O37" s="33"/>
    </row>
    <row r="38" spans="1:15" ht="15" customHeight="1" x14ac:dyDescent="0.25">
      <c r="A38" s="146"/>
      <c r="B38" s="85"/>
      <c r="C38" s="49"/>
      <c r="D38" s="55"/>
      <c r="E38" s="55"/>
      <c r="F38" s="55"/>
      <c r="G38" s="55"/>
      <c r="H38" s="49"/>
      <c r="O38" s="33"/>
    </row>
    <row r="39" spans="1:15" ht="15" customHeight="1" x14ac:dyDescent="0.25">
      <c r="A39" s="147" t="s">
        <v>105</v>
      </c>
      <c r="B39" s="85"/>
      <c r="C39" s="95"/>
      <c r="D39" s="96"/>
      <c r="E39" s="99"/>
      <c r="F39" s="98" t="s">
        <v>106</v>
      </c>
      <c r="G39" s="55"/>
      <c r="H39" s="49"/>
      <c r="O39" s="33"/>
    </row>
    <row r="40" spans="1:15" ht="15" customHeight="1" x14ac:dyDescent="0.25">
      <c r="A40" s="163" t="s">
        <v>86</v>
      </c>
      <c r="B40" s="163"/>
      <c r="C40" s="163"/>
      <c r="D40" s="163"/>
      <c r="E40" s="163"/>
      <c r="F40" s="163"/>
      <c r="G40" s="55"/>
      <c r="H40" s="49"/>
      <c r="O40" s="33"/>
    </row>
    <row r="41" spans="1:15" ht="15" customHeight="1" x14ac:dyDescent="0.25">
      <c r="A41" s="146"/>
      <c r="B41" s="85"/>
      <c r="C41" s="49"/>
      <c r="D41" s="55"/>
      <c r="E41" s="55"/>
      <c r="F41" s="55"/>
      <c r="G41" s="55"/>
      <c r="H41" s="49"/>
      <c r="O41" s="33"/>
    </row>
    <row r="42" spans="1:15" x14ac:dyDescent="0.25">
      <c r="A42" s="146"/>
      <c r="B42" s="85"/>
      <c r="C42" s="49"/>
      <c r="D42" s="55"/>
      <c r="E42" s="55"/>
      <c r="F42" s="55"/>
      <c r="G42" s="55"/>
      <c r="H42" s="49"/>
      <c r="O42" s="33"/>
    </row>
    <row r="43" spans="1:15" x14ac:dyDescent="0.25">
      <c r="A43" s="147" t="s">
        <v>125</v>
      </c>
      <c r="B43" s="85"/>
      <c r="C43" s="49"/>
      <c r="D43" s="55"/>
      <c r="E43" s="55"/>
      <c r="F43" s="55"/>
      <c r="G43" s="55"/>
      <c r="H43" s="49"/>
      <c r="O43" s="33"/>
    </row>
    <row r="44" spans="1:15" x14ac:dyDescent="0.25">
      <c r="A44" s="86" t="s">
        <v>79</v>
      </c>
      <c r="B44" s="87"/>
      <c r="C44" s="49"/>
      <c r="D44" s="55"/>
      <c r="E44" s="55"/>
      <c r="F44" s="55"/>
      <c r="G44" s="55"/>
      <c r="H44" s="49"/>
      <c r="O44" s="33"/>
    </row>
    <row r="45" spans="1:15" ht="21.75" customHeight="1" x14ac:dyDescent="0.25">
      <c r="A45" s="164"/>
      <c r="B45" s="164"/>
      <c r="C45" s="49"/>
      <c r="D45" s="55"/>
      <c r="E45" s="55"/>
      <c r="F45" s="55"/>
      <c r="G45" s="55"/>
      <c r="H45" s="49" t="s">
        <v>130</v>
      </c>
      <c r="O45" s="33"/>
    </row>
    <row r="46" spans="1:15" x14ac:dyDescent="0.25">
      <c r="A46" s="49"/>
      <c r="B46" s="88"/>
      <c r="C46" s="49"/>
      <c r="D46" s="55"/>
      <c r="E46" s="55"/>
      <c r="F46" s="55"/>
      <c r="G46" s="55"/>
      <c r="H46" s="49"/>
      <c r="O46" s="33"/>
    </row>
    <row r="47" spans="1:15" ht="38.25" customHeight="1" x14ac:dyDescent="0.25">
      <c r="A47" s="49"/>
      <c r="B47" s="88"/>
      <c r="C47" s="49"/>
      <c r="D47" s="55"/>
      <c r="E47" s="55"/>
      <c r="F47" s="55"/>
      <c r="G47" s="55"/>
      <c r="H47" s="49"/>
      <c r="O47" s="33"/>
    </row>
    <row r="48" spans="1:15" x14ac:dyDescent="0.25">
      <c r="O48" s="33"/>
    </row>
    <row r="49" spans="15:15" x14ac:dyDescent="0.25">
      <c r="O49" s="33"/>
    </row>
    <row r="50" spans="15:15" x14ac:dyDescent="0.25">
      <c r="O50" s="33"/>
    </row>
    <row r="51" spans="15:15" x14ac:dyDescent="0.25">
      <c r="O51" s="33"/>
    </row>
    <row r="52" spans="15:15" x14ac:dyDescent="0.25">
      <c r="O52" s="33"/>
    </row>
    <row r="53" spans="15:15" x14ac:dyDescent="0.25">
      <c r="O53" s="33"/>
    </row>
    <row r="54" spans="15:15" x14ac:dyDescent="0.25">
      <c r="O54" s="33"/>
    </row>
    <row r="55" spans="15:15" x14ac:dyDescent="0.25">
      <c r="O55" s="33"/>
    </row>
    <row r="56" spans="15:15" x14ac:dyDescent="0.25">
      <c r="O56" s="33"/>
    </row>
    <row r="57" spans="15:15" x14ac:dyDescent="0.25">
      <c r="O57" s="33"/>
    </row>
    <row r="58" spans="15:15" x14ac:dyDescent="0.25">
      <c r="O58" s="33"/>
    </row>
    <row r="59" spans="15:15" x14ac:dyDescent="0.25">
      <c r="O59" s="33"/>
    </row>
    <row r="60" spans="15:15" x14ac:dyDescent="0.25">
      <c r="O60" s="33"/>
    </row>
  </sheetData>
  <mergeCells count="13">
    <mergeCell ref="A11:B11"/>
    <mergeCell ref="A37:F37"/>
    <mergeCell ref="A40:F40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1.1023622047244095" right="0.31496062992125984" top="0.74803149606299213" bottom="0.74803149606299213" header="0.31496062992125984" footer="0.31496062992125984"/>
  <pageSetup paperSize="9" scale="6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0"/>
  <sheetViews>
    <sheetView topLeftCell="A17" zoomScaleNormal="100" workbookViewId="0">
      <selection activeCell="E15" sqref="E15"/>
    </sheetView>
  </sheetViews>
  <sheetFormatPr defaultRowHeight="15" x14ac:dyDescent="0.25"/>
  <cols>
    <col min="1" max="1" width="8.85546875" style="50" customWidth="1"/>
    <col min="2" max="2" width="37.42578125" style="59" customWidth="1"/>
    <col min="3" max="3" width="15.28515625" style="50" customWidth="1"/>
    <col min="4" max="4" width="10.7109375" style="51" customWidth="1"/>
    <col min="5" max="5" width="14.42578125" style="51" customWidth="1"/>
    <col min="6" max="6" width="14.85546875" style="51" customWidth="1"/>
    <col min="7" max="7" width="19" style="51" customWidth="1"/>
    <col min="8" max="8" width="22.7109375" style="50" customWidth="1"/>
    <col min="9" max="9" width="6.140625" customWidth="1"/>
    <col min="10" max="10" width="14" customWidth="1"/>
    <col min="11" max="11" width="12.5703125" customWidth="1"/>
    <col min="12" max="12" width="29.5703125" customWidth="1"/>
    <col min="13" max="13" width="14.42578125" customWidth="1"/>
    <col min="14" max="14" width="15.28515625" customWidth="1"/>
  </cols>
  <sheetData>
    <row r="2" spans="1:12" ht="12" customHeight="1" x14ac:dyDescent="0.25">
      <c r="A2" s="164" t="s">
        <v>22</v>
      </c>
      <c r="B2" s="164"/>
      <c r="C2" s="164"/>
      <c r="D2" s="164"/>
      <c r="E2" s="164"/>
      <c r="F2" s="164"/>
      <c r="G2" s="164"/>
      <c r="H2" s="164"/>
      <c r="I2" s="18"/>
    </row>
    <row r="3" spans="1:12" ht="10.5" customHeight="1" x14ac:dyDescent="0.25">
      <c r="A3" s="19"/>
      <c r="B3" s="56"/>
      <c r="C3" s="165"/>
      <c r="D3" s="165"/>
      <c r="E3" s="165"/>
      <c r="F3" s="165"/>
      <c r="G3" s="165"/>
      <c r="H3" s="165"/>
      <c r="I3" s="18"/>
    </row>
    <row r="4" spans="1:12" ht="6.75" hidden="1" customHeight="1" x14ac:dyDescent="0.25">
      <c r="A4" s="19"/>
      <c r="B4" s="56"/>
      <c r="C4" s="19"/>
      <c r="D4" s="40"/>
      <c r="E4" s="40"/>
      <c r="F4" s="40"/>
      <c r="G4" s="40"/>
      <c r="H4" s="19"/>
      <c r="I4" s="18"/>
    </row>
    <row r="5" spans="1:12" ht="20.25" customHeight="1" x14ac:dyDescent="0.25">
      <c r="A5" s="164" t="s">
        <v>23</v>
      </c>
      <c r="B5" s="164"/>
      <c r="C5" s="164"/>
      <c r="D5" s="164"/>
      <c r="E5" s="164"/>
      <c r="F5" s="164"/>
      <c r="G5" s="164"/>
      <c r="H5" s="164"/>
      <c r="I5" s="18"/>
    </row>
    <row r="6" spans="1:12" ht="13.5" customHeight="1" x14ac:dyDescent="0.25">
      <c r="A6" s="19"/>
      <c r="B6" s="56"/>
      <c r="E6" s="52" t="s">
        <v>24</v>
      </c>
      <c r="F6" s="53"/>
      <c r="G6" s="53"/>
      <c r="H6" s="20"/>
      <c r="I6" s="18"/>
    </row>
    <row r="7" spans="1:12" ht="9" customHeight="1" x14ac:dyDescent="0.25">
      <c r="A7" s="19"/>
      <c r="B7" s="56"/>
      <c r="E7" s="54"/>
      <c r="F7" s="53"/>
      <c r="G7" s="53"/>
      <c r="H7" s="20"/>
      <c r="I7" s="18"/>
    </row>
    <row r="8" spans="1:12" ht="17.25" customHeight="1" x14ac:dyDescent="0.25">
      <c r="A8" s="166" t="s">
        <v>25</v>
      </c>
      <c r="B8" s="166"/>
      <c r="C8" s="167" t="s">
        <v>26</v>
      </c>
      <c r="D8" s="168" t="s">
        <v>132</v>
      </c>
      <c r="E8" s="168"/>
      <c r="F8" s="168"/>
      <c r="G8" s="168"/>
      <c r="H8" s="168"/>
      <c r="I8" s="18"/>
    </row>
    <row r="9" spans="1:12" ht="14.25" customHeight="1" x14ac:dyDescent="0.25">
      <c r="A9" s="166"/>
      <c r="B9" s="166"/>
      <c r="C9" s="167"/>
      <c r="D9" s="169" t="s">
        <v>27</v>
      </c>
      <c r="E9" s="169"/>
      <c r="F9" s="169" t="s">
        <v>28</v>
      </c>
      <c r="G9" s="169"/>
      <c r="H9" s="166" t="s">
        <v>29</v>
      </c>
      <c r="I9" s="21"/>
    </row>
    <row r="10" spans="1:12" ht="25.5" customHeight="1" x14ac:dyDescent="0.25">
      <c r="A10" s="166"/>
      <c r="B10" s="166"/>
      <c r="C10" s="167"/>
      <c r="D10" s="151" t="s">
        <v>30</v>
      </c>
      <c r="E10" s="151" t="s">
        <v>31</v>
      </c>
      <c r="F10" s="151" t="s">
        <v>30</v>
      </c>
      <c r="G10" s="151" t="s">
        <v>31</v>
      </c>
      <c r="H10" s="166"/>
      <c r="I10" s="21"/>
    </row>
    <row r="11" spans="1:12" ht="9.6" customHeight="1" x14ac:dyDescent="0.25">
      <c r="A11" s="160" t="s">
        <v>32</v>
      </c>
      <c r="B11" s="161"/>
      <c r="C11" s="22">
        <v>1</v>
      </c>
      <c r="D11" s="66">
        <v>2</v>
      </c>
      <c r="E11" s="66">
        <v>3</v>
      </c>
      <c r="F11" s="66">
        <v>4</v>
      </c>
      <c r="G11" s="66">
        <v>5</v>
      </c>
      <c r="H11" s="67">
        <v>6</v>
      </c>
      <c r="I11" s="21"/>
    </row>
    <row r="12" spans="1:12" ht="47.25" customHeight="1" x14ac:dyDescent="0.25">
      <c r="A12" s="23">
        <v>1</v>
      </c>
      <c r="B12" s="36" t="s">
        <v>33</v>
      </c>
      <c r="C12" s="37" t="s">
        <v>34</v>
      </c>
      <c r="D12" s="68">
        <v>42</v>
      </c>
      <c r="E12" s="68">
        <v>42</v>
      </c>
      <c r="F12" s="75">
        <v>316799.21999999997</v>
      </c>
      <c r="G12" s="69">
        <f>F12+'сентябрь 21'!G12</f>
        <v>3237436.8600000003</v>
      </c>
      <c r="H12" s="70"/>
      <c r="I12" s="21"/>
    </row>
    <row r="13" spans="1:12" ht="38.25" customHeight="1" x14ac:dyDescent="0.25">
      <c r="A13" s="23">
        <v>2</v>
      </c>
      <c r="B13" s="36" t="s">
        <v>85</v>
      </c>
      <c r="C13" s="37" t="s">
        <v>35</v>
      </c>
      <c r="D13" s="68">
        <v>3626</v>
      </c>
      <c r="E13" s="68">
        <v>35871</v>
      </c>
      <c r="F13" s="73">
        <v>100463</v>
      </c>
      <c r="G13" s="73">
        <f>F13+'сентябрь 21'!G13</f>
        <v>982704</v>
      </c>
      <c r="H13" s="70"/>
      <c r="I13" s="21"/>
      <c r="J13" t="s">
        <v>128</v>
      </c>
    </row>
    <row r="14" spans="1:12" ht="37.5" customHeight="1" x14ac:dyDescent="0.25">
      <c r="A14" s="24">
        <v>3</v>
      </c>
      <c r="B14" s="34" t="s">
        <v>36</v>
      </c>
      <c r="C14" s="38" t="s">
        <v>35</v>
      </c>
      <c r="D14" s="71">
        <f>D15+D16+D17+D18+D19+D20+D21+D22+D23+D24+D25+D26+D27+D28+D29+D30</f>
        <v>5359</v>
      </c>
      <c r="E14" s="71">
        <f>E15+E16+E17+E18+E19+E20+E21+E22+E23+E24+E25+E26+E27+E28+E29+E30</f>
        <v>66431</v>
      </c>
      <c r="F14" s="71">
        <f t="shared" ref="F14" si="0">F15+F16+F17+F18+F19+F20+F21+F22+F23+F24+F25+F26+F27+F28+F29+F30</f>
        <v>129605</v>
      </c>
      <c r="G14" s="71">
        <f>G15+G16+G17+G18+G19+G20+G21+G22+G23+G24+G25+G26+G27+G28+G29+G30</f>
        <v>1355643</v>
      </c>
      <c r="H14" s="39" t="s">
        <v>110</v>
      </c>
      <c r="I14" s="121"/>
      <c r="J14" s="144" t="s">
        <v>127</v>
      </c>
      <c r="K14" s="123" t="s">
        <v>122</v>
      </c>
      <c r="L14" s="124"/>
    </row>
    <row r="15" spans="1:12" s="42" customFormat="1" ht="23.45" customHeight="1" x14ac:dyDescent="0.25">
      <c r="A15" s="47" t="s">
        <v>45</v>
      </c>
      <c r="B15" s="48" t="s">
        <v>54</v>
      </c>
      <c r="C15" s="37" t="s">
        <v>35</v>
      </c>
      <c r="D15" s="64">
        <v>11</v>
      </c>
      <c r="E15" s="64">
        <f>D15+'сентябрь 21'!E15</f>
        <v>134</v>
      </c>
      <c r="F15" s="64">
        <v>78</v>
      </c>
      <c r="G15" s="73">
        <f>F15+'сентябрь 21'!G15</f>
        <v>1014</v>
      </c>
      <c r="H15" s="72"/>
      <c r="I15" s="125">
        <v>87</v>
      </c>
      <c r="J15" s="126">
        <f>I15-E15</f>
        <v>-47</v>
      </c>
      <c r="K15" s="145"/>
      <c r="L15" s="128"/>
    </row>
    <row r="16" spans="1:12" ht="33.75" customHeight="1" x14ac:dyDescent="0.25">
      <c r="A16" s="47" t="s">
        <v>46</v>
      </c>
      <c r="B16" s="57" t="s">
        <v>55</v>
      </c>
      <c r="C16" s="38" t="s">
        <v>35</v>
      </c>
      <c r="D16" s="64">
        <v>89</v>
      </c>
      <c r="E16" s="64">
        <f>D16+'сентябрь 21'!E16</f>
        <v>1055</v>
      </c>
      <c r="F16" s="64">
        <v>1196</v>
      </c>
      <c r="G16" s="73">
        <f>F16+'сентябрь 21'!G16</f>
        <v>11688</v>
      </c>
      <c r="H16" s="72"/>
      <c r="I16" s="125">
        <v>514</v>
      </c>
      <c r="J16" s="126">
        <f t="shared" ref="J16:J30" si="1">I16-E16</f>
        <v>-541</v>
      </c>
      <c r="K16" s="129"/>
      <c r="L16" s="124"/>
    </row>
    <row r="17" spans="1:12" ht="33.75" customHeight="1" x14ac:dyDescent="0.25">
      <c r="A17" s="47" t="s">
        <v>47</v>
      </c>
      <c r="B17" s="57" t="s">
        <v>56</v>
      </c>
      <c r="C17" s="38" t="s">
        <v>35</v>
      </c>
      <c r="D17" s="64">
        <v>195</v>
      </c>
      <c r="E17" s="64">
        <f>D17+'сентябрь 21'!E17</f>
        <v>2391</v>
      </c>
      <c r="F17" s="64">
        <v>2744</v>
      </c>
      <c r="G17" s="73">
        <f>F17+'сентябрь 21'!G17</f>
        <v>28238</v>
      </c>
      <c r="H17" s="72"/>
      <c r="I17" s="125">
        <v>1182</v>
      </c>
      <c r="J17" s="126">
        <f t="shared" si="1"/>
        <v>-1209</v>
      </c>
      <c r="K17" s="129"/>
      <c r="L17" s="124"/>
    </row>
    <row r="18" spans="1:12" ht="23.45" customHeight="1" x14ac:dyDescent="0.25">
      <c r="A18" s="47" t="s">
        <v>48</v>
      </c>
      <c r="B18" s="57" t="s">
        <v>57</v>
      </c>
      <c r="C18" s="37" t="s">
        <v>35</v>
      </c>
      <c r="D18" s="64">
        <v>306</v>
      </c>
      <c r="E18" s="64">
        <f>D18+'сентябрь 21'!E18</f>
        <v>3893</v>
      </c>
      <c r="F18" s="64">
        <v>6447</v>
      </c>
      <c r="G18" s="73">
        <f>F18+'сентябрь 21'!G18</f>
        <v>64050</v>
      </c>
      <c r="H18" s="72"/>
      <c r="I18" s="125">
        <v>1774</v>
      </c>
      <c r="J18" s="126">
        <f t="shared" si="1"/>
        <v>-2119</v>
      </c>
      <c r="K18" s="129"/>
      <c r="L18" s="124"/>
    </row>
    <row r="19" spans="1:12" ht="28.5" customHeight="1" x14ac:dyDescent="0.25">
      <c r="A19" s="47" t="s">
        <v>49</v>
      </c>
      <c r="B19" s="58" t="s">
        <v>58</v>
      </c>
      <c r="C19" s="37" t="s">
        <v>35</v>
      </c>
      <c r="D19" s="64">
        <v>499</v>
      </c>
      <c r="E19" s="64">
        <f>D19+'сентябрь 21'!E19</f>
        <v>6300</v>
      </c>
      <c r="F19" s="64">
        <v>62533</v>
      </c>
      <c r="G19" s="73">
        <f>F19+'сентябрь 21'!G19</f>
        <v>669643</v>
      </c>
      <c r="H19" s="72"/>
      <c r="I19" s="125">
        <v>3030</v>
      </c>
      <c r="J19" s="126">
        <f t="shared" si="1"/>
        <v>-3270</v>
      </c>
      <c r="K19" s="129"/>
      <c r="L19" s="124"/>
    </row>
    <row r="20" spans="1:12" ht="31.5" customHeight="1" x14ac:dyDescent="0.25">
      <c r="A20" s="47" t="s">
        <v>50</v>
      </c>
      <c r="B20" s="57" t="s">
        <v>59</v>
      </c>
      <c r="C20" s="38" t="s">
        <v>35</v>
      </c>
      <c r="D20" s="64">
        <v>531</v>
      </c>
      <c r="E20" s="64">
        <f>D20+'сентябрь 21'!E20</f>
        <v>6845</v>
      </c>
      <c r="F20" s="64">
        <v>19251</v>
      </c>
      <c r="G20" s="73">
        <f>F20+'сентябрь 21'!G20</f>
        <v>202620</v>
      </c>
      <c r="H20" s="72"/>
      <c r="I20" s="125">
        <v>3203</v>
      </c>
      <c r="J20" s="126">
        <f t="shared" si="1"/>
        <v>-3642</v>
      </c>
      <c r="K20" s="129"/>
      <c r="L20" s="124"/>
    </row>
    <row r="21" spans="1:12" ht="23.45" customHeight="1" x14ac:dyDescent="0.25">
      <c r="A21" s="47" t="s">
        <v>51</v>
      </c>
      <c r="B21" s="57" t="s">
        <v>60</v>
      </c>
      <c r="C21" s="38" t="s">
        <v>35</v>
      </c>
      <c r="D21" s="64">
        <v>335</v>
      </c>
      <c r="E21" s="64">
        <f>D21+'сентябрь 21'!E21</f>
        <v>4161</v>
      </c>
      <c r="F21" s="64">
        <v>3747</v>
      </c>
      <c r="G21" s="73">
        <f>F21+'сентябрь 21'!G21</f>
        <v>37215</v>
      </c>
      <c r="H21" s="72"/>
      <c r="I21" s="125">
        <v>1983</v>
      </c>
      <c r="J21" s="126">
        <f t="shared" si="1"/>
        <v>-2178</v>
      </c>
      <c r="K21" s="129"/>
      <c r="L21" s="124"/>
    </row>
    <row r="22" spans="1:12" ht="30" customHeight="1" x14ac:dyDescent="0.25">
      <c r="A22" s="47" t="s">
        <v>52</v>
      </c>
      <c r="B22" s="57" t="s">
        <v>61</v>
      </c>
      <c r="C22" s="37" t="s">
        <v>35</v>
      </c>
      <c r="D22" s="64">
        <v>365</v>
      </c>
      <c r="E22" s="64">
        <f>D22+'сентябрь 21'!E22</f>
        <v>4567</v>
      </c>
      <c r="F22" s="64">
        <v>2968</v>
      </c>
      <c r="G22" s="73">
        <f>F22+'сентябрь 21'!G22</f>
        <v>30110</v>
      </c>
      <c r="H22" s="72"/>
      <c r="I22" s="125">
        <v>2227</v>
      </c>
      <c r="J22" s="126">
        <f t="shared" si="1"/>
        <v>-2340</v>
      </c>
      <c r="K22" s="129"/>
      <c r="L22" s="124"/>
    </row>
    <row r="23" spans="1:12" ht="23.45" customHeight="1" x14ac:dyDescent="0.25">
      <c r="A23" s="47" t="s">
        <v>53</v>
      </c>
      <c r="B23" s="57" t="s">
        <v>62</v>
      </c>
      <c r="C23" s="37" t="s">
        <v>35</v>
      </c>
      <c r="D23" s="64">
        <v>63</v>
      </c>
      <c r="E23" s="64">
        <f>D23+'сентябрь 21'!E23</f>
        <v>803</v>
      </c>
      <c r="F23" s="64">
        <v>715</v>
      </c>
      <c r="G23" s="73">
        <f>F23+'сентябрь 21'!G23</f>
        <v>7601</v>
      </c>
      <c r="H23" s="72"/>
      <c r="I23" s="125">
        <v>409</v>
      </c>
      <c r="J23" s="126">
        <f t="shared" si="1"/>
        <v>-394</v>
      </c>
      <c r="K23" s="129"/>
      <c r="L23" s="124"/>
    </row>
    <row r="24" spans="1:12" ht="23.45" customHeight="1" x14ac:dyDescent="0.25">
      <c r="A24" s="47" t="s">
        <v>63</v>
      </c>
      <c r="B24" s="57" t="s">
        <v>64</v>
      </c>
      <c r="C24" s="38" t="s">
        <v>35</v>
      </c>
      <c r="D24" s="64">
        <v>63</v>
      </c>
      <c r="E24" s="64">
        <f>D24+'сентябрь 21'!E24</f>
        <v>646</v>
      </c>
      <c r="F24" s="64">
        <v>917</v>
      </c>
      <c r="G24" s="73">
        <f>F24+'сентябрь 21'!G24</f>
        <v>10537</v>
      </c>
      <c r="H24" s="72"/>
      <c r="I24" s="125">
        <v>447</v>
      </c>
      <c r="J24" s="126">
        <f t="shared" si="1"/>
        <v>-199</v>
      </c>
      <c r="K24" s="129"/>
      <c r="L24" s="124"/>
    </row>
    <row r="25" spans="1:12" ht="23.45" customHeight="1" x14ac:dyDescent="0.25">
      <c r="A25" s="47" t="s">
        <v>65</v>
      </c>
      <c r="B25" s="57" t="s">
        <v>66</v>
      </c>
      <c r="C25" s="38" t="s">
        <v>35</v>
      </c>
      <c r="D25" s="64">
        <v>414</v>
      </c>
      <c r="E25" s="64">
        <f>D25+'сентябрь 21'!E25</f>
        <v>4727</v>
      </c>
      <c r="F25" s="64">
        <v>4519</v>
      </c>
      <c r="G25" s="73">
        <f>F25+'сентябрь 21'!G25</f>
        <v>48712</v>
      </c>
      <c r="H25" s="72"/>
      <c r="I25" s="125">
        <v>2691</v>
      </c>
      <c r="J25" s="126">
        <f t="shared" si="1"/>
        <v>-2036</v>
      </c>
      <c r="K25" s="129"/>
      <c r="L25" s="124"/>
    </row>
    <row r="26" spans="1:12" ht="23.45" customHeight="1" x14ac:dyDescent="0.25">
      <c r="A26" s="47" t="s">
        <v>67</v>
      </c>
      <c r="B26" s="57" t="s">
        <v>68</v>
      </c>
      <c r="C26" s="37" t="s">
        <v>35</v>
      </c>
      <c r="D26" s="64">
        <v>1875</v>
      </c>
      <c r="E26" s="64">
        <f>D26+'сентябрь 21'!E26</f>
        <v>23359</v>
      </c>
      <c r="F26" s="64">
        <v>9215</v>
      </c>
      <c r="G26" s="73">
        <f>F26+'сентябрь 21'!G26</f>
        <v>94140</v>
      </c>
      <c r="H26" s="72"/>
      <c r="I26" s="125">
        <v>11373</v>
      </c>
      <c r="J26" s="126">
        <f t="shared" si="1"/>
        <v>-11986</v>
      </c>
      <c r="K26" s="129"/>
      <c r="L26" s="124"/>
    </row>
    <row r="27" spans="1:12" ht="23.45" customHeight="1" x14ac:dyDescent="0.25">
      <c r="A27" s="47" t="s">
        <v>69</v>
      </c>
      <c r="B27" s="57" t="s">
        <v>70</v>
      </c>
      <c r="C27" s="37" t="s">
        <v>35</v>
      </c>
      <c r="D27" s="64">
        <v>18</v>
      </c>
      <c r="E27" s="64">
        <f>D27+'сентябрь 21'!E27</f>
        <v>266</v>
      </c>
      <c r="F27" s="64">
        <v>672</v>
      </c>
      <c r="G27" s="73">
        <f>F27+'сентябрь 21'!G27</f>
        <v>6076</v>
      </c>
      <c r="H27" s="72"/>
      <c r="I27" s="125">
        <v>84</v>
      </c>
      <c r="J27" s="126">
        <f t="shared" si="1"/>
        <v>-182</v>
      </c>
      <c r="K27" s="129"/>
      <c r="L27" s="124"/>
    </row>
    <row r="28" spans="1:12" ht="23.45" customHeight="1" x14ac:dyDescent="0.25">
      <c r="A28" s="47" t="s">
        <v>71</v>
      </c>
      <c r="B28" s="57" t="s">
        <v>72</v>
      </c>
      <c r="C28" s="38" t="s">
        <v>35</v>
      </c>
      <c r="D28" s="64">
        <v>2</v>
      </c>
      <c r="E28" s="64">
        <f>D28+'сентябрь 21'!E28</f>
        <v>87</v>
      </c>
      <c r="F28" s="64">
        <v>119</v>
      </c>
      <c r="G28" s="73">
        <f>F28+'сентябрь 21'!G28</f>
        <v>1242</v>
      </c>
      <c r="H28" s="72"/>
      <c r="I28" s="125">
        <v>12</v>
      </c>
      <c r="J28" s="126">
        <f t="shared" si="1"/>
        <v>-75</v>
      </c>
      <c r="K28" s="127"/>
      <c r="L28" s="124"/>
    </row>
    <row r="29" spans="1:12" ht="30.75" customHeight="1" x14ac:dyDescent="0.25">
      <c r="A29" s="47" t="s">
        <v>73</v>
      </c>
      <c r="B29" s="57" t="s">
        <v>74</v>
      </c>
      <c r="C29" s="38" t="s">
        <v>35</v>
      </c>
      <c r="D29" s="64">
        <v>517</v>
      </c>
      <c r="E29" s="64">
        <f>D29+'сентябрь 21'!E29</f>
        <v>6577</v>
      </c>
      <c r="F29" s="64">
        <v>13648</v>
      </c>
      <c r="G29" s="73">
        <f>F29+'сентябрь 21'!G29</f>
        <v>134221</v>
      </c>
      <c r="H29" s="72"/>
      <c r="I29" s="125">
        <v>2970</v>
      </c>
      <c r="J29" s="126">
        <f t="shared" si="1"/>
        <v>-3607</v>
      </c>
      <c r="K29" s="129"/>
      <c r="L29" s="124"/>
    </row>
    <row r="30" spans="1:12" ht="48" customHeight="1" x14ac:dyDescent="0.25">
      <c r="A30" s="47" t="s">
        <v>75</v>
      </c>
      <c r="B30" s="57" t="s">
        <v>76</v>
      </c>
      <c r="C30" s="38" t="s">
        <v>35</v>
      </c>
      <c r="D30" s="64">
        <v>76</v>
      </c>
      <c r="E30" s="64">
        <f>D30+'сентябрь 21'!E30</f>
        <v>620</v>
      </c>
      <c r="F30" s="64">
        <v>836</v>
      </c>
      <c r="G30" s="73">
        <f>F30+'сентябрь 21'!G30</f>
        <v>8536</v>
      </c>
      <c r="H30" s="72"/>
      <c r="I30" s="125">
        <v>442</v>
      </c>
      <c r="J30" s="126">
        <f t="shared" si="1"/>
        <v>-178</v>
      </c>
      <c r="K30" s="127"/>
      <c r="L30" s="124"/>
    </row>
    <row r="31" spans="1:12" ht="29.25" customHeight="1" x14ac:dyDescent="0.25">
      <c r="A31" s="47" t="s">
        <v>77</v>
      </c>
      <c r="B31" s="57" t="s">
        <v>78</v>
      </c>
      <c r="C31" s="38" t="s">
        <v>35</v>
      </c>
      <c r="D31" s="64">
        <v>0</v>
      </c>
      <c r="E31" s="64">
        <f>D31+'сентябрь 21'!E31</f>
        <v>0</v>
      </c>
      <c r="F31" s="64">
        <v>0</v>
      </c>
      <c r="G31" s="73">
        <f>F31+'сентябрь 21'!G31</f>
        <v>0</v>
      </c>
      <c r="H31" s="65"/>
      <c r="I31" s="121"/>
      <c r="J31" s="130"/>
      <c r="K31" s="124"/>
      <c r="L31" s="124"/>
    </row>
    <row r="32" spans="1:12" ht="45.75" customHeight="1" x14ac:dyDescent="0.25">
      <c r="A32" s="25"/>
      <c r="B32" s="35" t="s">
        <v>37</v>
      </c>
      <c r="C32" s="32"/>
      <c r="D32" s="64" t="s">
        <v>38</v>
      </c>
      <c r="E32" s="64" t="s">
        <v>38</v>
      </c>
      <c r="F32" s="71">
        <f>F14+F12+F13</f>
        <v>546867.22</v>
      </c>
      <c r="G32" s="71">
        <f>G14+G12+G13</f>
        <v>5575783.8600000003</v>
      </c>
      <c r="H32" s="65"/>
      <c r="I32" s="121"/>
      <c r="J32" s="130"/>
      <c r="K32" s="124"/>
      <c r="L32" s="124"/>
    </row>
    <row r="33" spans="1:15" ht="36.75" customHeight="1" x14ac:dyDescent="0.25">
      <c r="A33" s="24"/>
      <c r="B33" s="34" t="s">
        <v>39</v>
      </c>
      <c r="C33" s="32" t="s">
        <v>40</v>
      </c>
      <c r="D33" s="64" t="s">
        <v>41</v>
      </c>
      <c r="E33" s="64" t="s">
        <v>41</v>
      </c>
      <c r="F33" s="64"/>
      <c r="G33" s="64"/>
      <c r="H33" s="65"/>
      <c r="I33" s="124"/>
      <c r="J33" s="130"/>
      <c r="K33" s="124"/>
      <c r="L33" s="124"/>
      <c r="O33" s="33"/>
    </row>
    <row r="34" spans="1:15" ht="15" customHeight="1" x14ac:dyDescent="0.25">
      <c r="A34" s="60"/>
      <c r="B34" s="61"/>
      <c r="C34" s="60"/>
      <c r="D34" s="62"/>
      <c r="E34" s="62"/>
      <c r="F34" s="62"/>
      <c r="G34" s="62"/>
      <c r="H34" s="63"/>
      <c r="I34" s="10"/>
      <c r="J34" s="10"/>
      <c r="O34" s="33"/>
    </row>
    <row r="35" spans="1:15" ht="15.75" customHeight="1" x14ac:dyDescent="0.25">
      <c r="A35" s="60"/>
      <c r="B35" s="61"/>
      <c r="C35" s="60"/>
      <c r="D35" s="62"/>
      <c r="E35" s="62"/>
      <c r="F35" s="62"/>
      <c r="G35" s="62"/>
      <c r="H35" s="63"/>
      <c r="I35" s="10"/>
      <c r="O35" s="33"/>
    </row>
    <row r="36" spans="1:15" ht="15" customHeight="1" x14ac:dyDescent="0.25">
      <c r="A36" s="150" t="s">
        <v>103</v>
      </c>
      <c r="B36" s="82"/>
      <c r="C36" s="95"/>
      <c r="D36" s="96"/>
      <c r="E36" s="97"/>
      <c r="F36" s="153" t="s">
        <v>104</v>
      </c>
      <c r="G36" s="83"/>
      <c r="H36" s="63"/>
      <c r="I36" s="10"/>
      <c r="O36" s="33"/>
    </row>
    <row r="37" spans="1:15" ht="15" customHeight="1" x14ac:dyDescent="0.25">
      <c r="A37" s="162" t="s">
        <v>134</v>
      </c>
      <c r="B37" s="162"/>
      <c r="C37" s="162"/>
      <c r="D37" s="162"/>
      <c r="E37" s="162"/>
      <c r="F37" s="162"/>
      <c r="G37" s="83"/>
      <c r="H37" s="84"/>
      <c r="I37" s="10"/>
      <c r="O37" s="33"/>
    </row>
    <row r="38" spans="1:15" ht="15" customHeight="1" x14ac:dyDescent="0.25">
      <c r="A38" s="149"/>
      <c r="B38" s="85"/>
      <c r="C38" s="49"/>
      <c r="D38" s="55"/>
      <c r="E38" s="55"/>
      <c r="F38" s="55"/>
      <c r="G38" s="55"/>
      <c r="H38" s="49"/>
      <c r="O38" s="33"/>
    </row>
    <row r="39" spans="1:15" ht="15" customHeight="1" x14ac:dyDescent="0.25">
      <c r="A39" s="150" t="s">
        <v>133</v>
      </c>
      <c r="B39" s="85"/>
      <c r="C39" s="95"/>
      <c r="D39" s="96"/>
      <c r="E39" s="99"/>
      <c r="F39" s="153" t="s">
        <v>136</v>
      </c>
      <c r="G39" s="55"/>
      <c r="H39" s="49"/>
      <c r="O39" s="33"/>
    </row>
    <row r="40" spans="1:15" ht="15" customHeight="1" x14ac:dyDescent="0.25">
      <c r="A40" s="163" t="s">
        <v>135</v>
      </c>
      <c r="B40" s="163"/>
      <c r="C40" s="163"/>
      <c r="D40" s="163"/>
      <c r="E40" s="163"/>
      <c r="F40" s="163"/>
      <c r="G40" s="55"/>
      <c r="H40" s="49"/>
      <c r="O40" s="33"/>
    </row>
    <row r="41" spans="1:15" ht="15" customHeight="1" x14ac:dyDescent="0.25">
      <c r="A41" s="149"/>
      <c r="B41" s="85"/>
      <c r="C41" s="49"/>
      <c r="D41" s="55"/>
      <c r="E41" s="55"/>
      <c r="F41" s="55"/>
      <c r="G41" s="55"/>
      <c r="H41" s="49"/>
      <c r="O41" s="33"/>
    </row>
    <row r="42" spans="1:15" x14ac:dyDescent="0.25">
      <c r="A42" s="149"/>
      <c r="B42" s="85"/>
      <c r="C42" s="49"/>
      <c r="D42" s="55"/>
      <c r="E42" s="55"/>
      <c r="F42" s="55"/>
      <c r="G42" s="55"/>
      <c r="H42" s="49"/>
      <c r="O42" s="33"/>
    </row>
    <row r="43" spans="1:15" x14ac:dyDescent="0.25">
      <c r="A43" s="150" t="s">
        <v>125</v>
      </c>
      <c r="B43" s="85"/>
      <c r="C43" s="49"/>
      <c r="D43" s="55"/>
      <c r="E43" s="55"/>
      <c r="F43" s="55"/>
      <c r="G43" s="55"/>
      <c r="H43" s="49"/>
      <c r="O43" s="33"/>
    </row>
    <row r="44" spans="1:15" x14ac:dyDescent="0.25">
      <c r="A44" s="86" t="s">
        <v>79</v>
      </c>
      <c r="B44" s="87"/>
      <c r="C44" s="49"/>
      <c r="D44" s="55"/>
      <c r="E44" s="55"/>
      <c r="F44" s="55"/>
      <c r="G44" s="55"/>
      <c r="H44" s="49"/>
      <c r="O44" s="33"/>
    </row>
    <row r="45" spans="1:15" ht="21.75" customHeight="1" x14ac:dyDescent="0.25">
      <c r="A45" s="164"/>
      <c r="B45" s="164"/>
      <c r="C45" s="49"/>
      <c r="D45" s="55"/>
      <c r="E45" s="55"/>
      <c r="F45" s="55"/>
      <c r="G45" s="55"/>
      <c r="H45" s="49" t="s">
        <v>137</v>
      </c>
      <c r="O45" s="33"/>
    </row>
    <row r="46" spans="1:15" x14ac:dyDescent="0.25">
      <c r="A46" s="49"/>
      <c r="B46" s="88"/>
      <c r="C46" s="49"/>
      <c r="D46" s="55"/>
      <c r="E46" s="55"/>
      <c r="F46" s="55"/>
      <c r="G46" s="55"/>
      <c r="H46" s="49"/>
      <c r="O46" s="33"/>
    </row>
    <row r="47" spans="1:15" ht="38.25" customHeight="1" x14ac:dyDescent="0.25">
      <c r="A47" s="49"/>
      <c r="B47" s="88"/>
      <c r="C47" s="49"/>
      <c r="D47" s="55"/>
      <c r="E47" s="55"/>
      <c r="F47" s="55"/>
      <c r="G47" s="55"/>
      <c r="H47" s="49"/>
      <c r="O47" s="33"/>
    </row>
    <row r="48" spans="1:15" x14ac:dyDescent="0.25">
      <c r="O48" s="33"/>
    </row>
    <row r="49" spans="15:15" x14ac:dyDescent="0.25">
      <c r="O49" s="33"/>
    </row>
    <row r="50" spans="15:15" x14ac:dyDescent="0.25">
      <c r="O50" s="33"/>
    </row>
    <row r="51" spans="15:15" x14ac:dyDescent="0.25">
      <c r="O51" s="33"/>
    </row>
    <row r="52" spans="15:15" x14ac:dyDescent="0.25">
      <c r="O52" s="33"/>
    </row>
    <row r="53" spans="15:15" x14ac:dyDescent="0.25">
      <c r="O53" s="33"/>
    </row>
    <row r="54" spans="15:15" x14ac:dyDescent="0.25">
      <c r="O54" s="33"/>
    </row>
    <row r="55" spans="15:15" x14ac:dyDescent="0.25">
      <c r="O55" s="33"/>
    </row>
    <row r="56" spans="15:15" x14ac:dyDescent="0.25">
      <c r="O56" s="33"/>
    </row>
    <row r="57" spans="15:15" x14ac:dyDescent="0.25">
      <c r="O57" s="33"/>
    </row>
    <row r="58" spans="15:15" x14ac:dyDescent="0.25">
      <c r="O58" s="33"/>
    </row>
    <row r="59" spans="15:15" x14ac:dyDescent="0.25">
      <c r="O59" s="33"/>
    </row>
    <row r="60" spans="15:15" x14ac:dyDescent="0.25">
      <c r="O60" s="33"/>
    </row>
  </sheetData>
  <mergeCells count="13">
    <mergeCell ref="A11:B11"/>
    <mergeCell ref="A37:F37"/>
    <mergeCell ref="A40:F40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1.1023622047244095" right="0.31496062992125984" top="0.74803149606299213" bottom="0.74803149606299213" header="0.31496062992125984" footer="0.31496062992125984"/>
  <pageSetup paperSize="9" scale="6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0"/>
  <sheetViews>
    <sheetView zoomScaleNormal="100" workbookViewId="0">
      <selection activeCell="K21" sqref="K21"/>
    </sheetView>
  </sheetViews>
  <sheetFormatPr defaultRowHeight="15" x14ac:dyDescent="0.25"/>
  <cols>
    <col min="1" max="1" width="8.85546875" style="50" customWidth="1"/>
    <col min="2" max="2" width="37.42578125" style="59" customWidth="1"/>
    <col min="3" max="3" width="15.28515625" style="50" customWidth="1"/>
    <col min="4" max="4" width="10.7109375" style="51" customWidth="1"/>
    <col min="5" max="5" width="14.42578125" style="51" customWidth="1"/>
    <col min="6" max="6" width="14.85546875" style="51" customWidth="1"/>
    <col min="7" max="7" width="19" style="51" customWidth="1"/>
    <col min="8" max="8" width="22.7109375" style="50" customWidth="1"/>
    <col min="9" max="9" width="6.140625" customWidth="1"/>
    <col min="10" max="10" width="14" customWidth="1"/>
    <col min="11" max="11" width="12.5703125" customWidth="1"/>
    <col min="12" max="12" width="29.5703125" customWidth="1"/>
    <col min="13" max="13" width="14.42578125" customWidth="1"/>
    <col min="14" max="14" width="15.28515625" customWidth="1"/>
  </cols>
  <sheetData>
    <row r="2" spans="1:12" ht="12" customHeight="1" x14ac:dyDescent="0.25">
      <c r="A2" s="164" t="s">
        <v>22</v>
      </c>
      <c r="B2" s="164"/>
      <c r="C2" s="164"/>
      <c r="D2" s="164"/>
      <c r="E2" s="164"/>
      <c r="F2" s="164"/>
      <c r="G2" s="164"/>
      <c r="H2" s="164"/>
      <c r="I2" s="18"/>
    </row>
    <row r="3" spans="1:12" ht="10.5" customHeight="1" x14ac:dyDescent="0.25">
      <c r="A3" s="19"/>
      <c r="B3" s="56"/>
      <c r="C3" s="165"/>
      <c r="D3" s="165"/>
      <c r="E3" s="165"/>
      <c r="F3" s="165"/>
      <c r="G3" s="165"/>
      <c r="H3" s="165"/>
      <c r="I3" s="18"/>
    </row>
    <row r="4" spans="1:12" ht="6.75" hidden="1" customHeight="1" x14ac:dyDescent="0.25">
      <c r="A4" s="19"/>
      <c r="B4" s="56"/>
      <c r="C4" s="19"/>
      <c r="D4" s="40"/>
      <c r="E4" s="40"/>
      <c r="F4" s="40"/>
      <c r="G4" s="40"/>
      <c r="H4" s="19"/>
      <c r="I4" s="18"/>
    </row>
    <row r="5" spans="1:12" ht="20.25" customHeight="1" x14ac:dyDescent="0.25">
      <c r="A5" s="164" t="s">
        <v>23</v>
      </c>
      <c r="B5" s="164"/>
      <c r="C5" s="164"/>
      <c r="D5" s="164"/>
      <c r="E5" s="164"/>
      <c r="F5" s="164"/>
      <c r="G5" s="164"/>
      <c r="H5" s="164"/>
      <c r="I5" s="18"/>
    </row>
    <row r="6" spans="1:12" ht="13.5" customHeight="1" x14ac:dyDescent="0.25">
      <c r="A6" s="19"/>
      <c r="B6" s="56"/>
      <c r="E6" s="52" t="s">
        <v>24</v>
      </c>
      <c r="F6" s="53"/>
      <c r="G6" s="53"/>
      <c r="H6" s="20"/>
      <c r="I6" s="18"/>
    </row>
    <row r="7" spans="1:12" ht="9" customHeight="1" x14ac:dyDescent="0.25">
      <c r="A7" s="19"/>
      <c r="B7" s="56"/>
      <c r="E7" s="54"/>
      <c r="F7" s="53"/>
      <c r="G7" s="53"/>
      <c r="H7" s="20"/>
      <c r="I7" s="18"/>
    </row>
    <row r="8" spans="1:12" ht="17.25" customHeight="1" x14ac:dyDescent="0.25">
      <c r="A8" s="166" t="s">
        <v>25</v>
      </c>
      <c r="B8" s="166"/>
      <c r="C8" s="167" t="s">
        <v>26</v>
      </c>
      <c r="D8" s="168" t="s">
        <v>138</v>
      </c>
      <c r="E8" s="168"/>
      <c r="F8" s="168"/>
      <c r="G8" s="168"/>
      <c r="H8" s="168"/>
      <c r="I8" s="18"/>
    </row>
    <row r="9" spans="1:12" ht="14.25" customHeight="1" x14ac:dyDescent="0.25">
      <c r="A9" s="166"/>
      <c r="B9" s="166"/>
      <c r="C9" s="167"/>
      <c r="D9" s="169" t="s">
        <v>27</v>
      </c>
      <c r="E9" s="169"/>
      <c r="F9" s="169" t="s">
        <v>28</v>
      </c>
      <c r="G9" s="169"/>
      <c r="H9" s="166" t="s">
        <v>29</v>
      </c>
      <c r="I9" s="21"/>
    </row>
    <row r="10" spans="1:12" ht="25.5" customHeight="1" x14ac:dyDescent="0.25">
      <c r="A10" s="166"/>
      <c r="B10" s="166"/>
      <c r="C10" s="167"/>
      <c r="D10" s="156" t="s">
        <v>30</v>
      </c>
      <c r="E10" s="156" t="s">
        <v>31</v>
      </c>
      <c r="F10" s="156" t="s">
        <v>30</v>
      </c>
      <c r="G10" s="156" t="s">
        <v>31</v>
      </c>
      <c r="H10" s="166"/>
      <c r="I10" s="21"/>
    </row>
    <row r="11" spans="1:12" ht="9.6" customHeight="1" x14ac:dyDescent="0.25">
      <c r="A11" s="160" t="s">
        <v>32</v>
      </c>
      <c r="B11" s="161"/>
      <c r="C11" s="22">
        <v>1</v>
      </c>
      <c r="D11" s="66">
        <v>2</v>
      </c>
      <c r="E11" s="66">
        <v>3</v>
      </c>
      <c r="F11" s="66">
        <v>4</v>
      </c>
      <c r="G11" s="66">
        <v>5</v>
      </c>
      <c r="H11" s="67">
        <v>6</v>
      </c>
      <c r="I11" s="21"/>
    </row>
    <row r="12" spans="1:12" ht="47.25" customHeight="1" x14ac:dyDescent="0.25">
      <c r="A12" s="23">
        <v>1</v>
      </c>
      <c r="B12" s="36" t="s">
        <v>33</v>
      </c>
      <c r="C12" s="37" t="s">
        <v>34</v>
      </c>
      <c r="D12" s="68">
        <v>42</v>
      </c>
      <c r="E12" s="68">
        <v>42</v>
      </c>
      <c r="F12" s="75">
        <v>325646.33</v>
      </c>
      <c r="G12" s="69">
        <f>F12+'октябрь 21'!G12</f>
        <v>3563083.1900000004</v>
      </c>
      <c r="H12" s="70"/>
      <c r="I12" s="21"/>
    </row>
    <row r="13" spans="1:12" ht="38.25" customHeight="1" x14ac:dyDescent="0.25">
      <c r="A13" s="23">
        <v>2</v>
      </c>
      <c r="B13" s="36" t="s">
        <v>85</v>
      </c>
      <c r="C13" s="37" t="s">
        <v>35</v>
      </c>
      <c r="D13" s="68">
        <v>3638</v>
      </c>
      <c r="E13" s="68">
        <v>39509</v>
      </c>
      <c r="F13" s="73">
        <v>98639</v>
      </c>
      <c r="G13" s="73">
        <f>F13+'октябрь 21'!G13</f>
        <v>1081343</v>
      </c>
      <c r="H13" s="70"/>
      <c r="I13" s="21"/>
      <c r="J13" t="s">
        <v>128</v>
      </c>
    </row>
    <row r="14" spans="1:12" ht="37.5" customHeight="1" x14ac:dyDescent="0.25">
      <c r="A14" s="24">
        <v>3</v>
      </c>
      <c r="B14" s="34" t="s">
        <v>36</v>
      </c>
      <c r="C14" s="38" t="s">
        <v>35</v>
      </c>
      <c r="D14" s="71">
        <f>D15+D16+D17+D18+D19+D20+D21+D22+D23+D24+D25+D26+D27+D28+D29+D30</f>
        <v>5383</v>
      </c>
      <c r="E14" s="71">
        <f>E15+E16+E17+E18+E19+E20+E21+E22+E23+E24+E25+E26+E27+E28+E29+E30</f>
        <v>71814</v>
      </c>
      <c r="F14" s="71">
        <f t="shared" ref="F14" si="0">F15+F16+F17+F18+F19+F20+F21+F22+F23+F24+F25+F26+F27+F28+F29+F30</f>
        <v>126336</v>
      </c>
      <c r="G14" s="71">
        <f>G15+G16+G17+G18+G19+G20+G21+G22+G23+G24+G25+G26+G27+G28+G29+G30</f>
        <v>1481979</v>
      </c>
      <c r="H14" s="39" t="s">
        <v>110</v>
      </c>
      <c r="I14" s="121"/>
      <c r="J14" s="144" t="s">
        <v>127</v>
      </c>
      <c r="K14" s="123" t="s">
        <v>122</v>
      </c>
      <c r="L14" s="124"/>
    </row>
    <row r="15" spans="1:12" s="42" customFormat="1" ht="23.45" customHeight="1" x14ac:dyDescent="0.25">
      <c r="A15" s="47" t="s">
        <v>45</v>
      </c>
      <c r="B15" s="48" t="s">
        <v>54</v>
      </c>
      <c r="C15" s="37" t="s">
        <v>35</v>
      </c>
      <c r="D15" s="64">
        <v>12</v>
      </c>
      <c r="E15" s="64">
        <f>D15+'октябрь 21'!E15</f>
        <v>146</v>
      </c>
      <c r="F15" s="64">
        <v>78</v>
      </c>
      <c r="G15" s="73">
        <f>F15+'октябрь 21'!G15</f>
        <v>1092</v>
      </c>
      <c r="H15" s="72"/>
      <c r="I15" s="125">
        <v>87</v>
      </c>
      <c r="J15" s="126">
        <f>I15-E15</f>
        <v>-59</v>
      </c>
      <c r="K15" s="145"/>
      <c r="L15" s="128"/>
    </row>
    <row r="16" spans="1:12" ht="33.75" customHeight="1" x14ac:dyDescent="0.25">
      <c r="A16" s="47" t="s">
        <v>46</v>
      </c>
      <c r="B16" s="57" t="s">
        <v>55</v>
      </c>
      <c r="C16" s="38" t="s">
        <v>35</v>
      </c>
      <c r="D16" s="64">
        <v>90</v>
      </c>
      <c r="E16" s="64">
        <f>D16+'октябрь 21'!E16</f>
        <v>1145</v>
      </c>
      <c r="F16" s="64">
        <v>1196</v>
      </c>
      <c r="G16" s="73">
        <f>F16+'октябрь 21'!G16</f>
        <v>12884</v>
      </c>
      <c r="H16" s="72"/>
      <c r="I16" s="125">
        <v>514</v>
      </c>
      <c r="J16" s="126">
        <f t="shared" ref="J16:J30" si="1">I16-E16</f>
        <v>-631</v>
      </c>
      <c r="K16" s="129"/>
      <c r="L16" s="124"/>
    </row>
    <row r="17" spans="1:12" ht="33.75" customHeight="1" x14ac:dyDescent="0.25">
      <c r="A17" s="47" t="s">
        <v>47</v>
      </c>
      <c r="B17" s="57" t="s">
        <v>56</v>
      </c>
      <c r="C17" s="38" t="s">
        <v>35</v>
      </c>
      <c r="D17" s="64">
        <v>194</v>
      </c>
      <c r="E17" s="64">
        <f>D17+'октябрь 21'!E17</f>
        <v>2585</v>
      </c>
      <c r="F17" s="64">
        <v>2716</v>
      </c>
      <c r="G17" s="73">
        <f>F17+'октябрь 21'!G17</f>
        <v>30954</v>
      </c>
      <c r="H17" s="72"/>
      <c r="I17" s="125">
        <v>1182</v>
      </c>
      <c r="J17" s="126">
        <f t="shared" si="1"/>
        <v>-1403</v>
      </c>
      <c r="K17" s="129"/>
      <c r="L17" s="124"/>
    </row>
    <row r="18" spans="1:12" ht="23.45" customHeight="1" x14ac:dyDescent="0.25">
      <c r="A18" s="47" t="s">
        <v>48</v>
      </c>
      <c r="B18" s="57" t="s">
        <v>57</v>
      </c>
      <c r="C18" s="37" t="s">
        <v>35</v>
      </c>
      <c r="D18" s="64">
        <v>308</v>
      </c>
      <c r="E18" s="64">
        <f>D18+'октябрь 21'!E18</f>
        <v>4201</v>
      </c>
      <c r="F18" s="64">
        <v>6384</v>
      </c>
      <c r="G18" s="73">
        <f>F18+'октябрь 21'!G18</f>
        <v>70434</v>
      </c>
      <c r="H18" s="72"/>
      <c r="I18" s="125">
        <v>1774</v>
      </c>
      <c r="J18" s="126">
        <f t="shared" si="1"/>
        <v>-2427</v>
      </c>
      <c r="K18" s="129"/>
      <c r="L18" s="124"/>
    </row>
    <row r="19" spans="1:12" ht="28.5" customHeight="1" x14ac:dyDescent="0.25">
      <c r="A19" s="47" t="s">
        <v>49</v>
      </c>
      <c r="B19" s="58" t="s">
        <v>58</v>
      </c>
      <c r="C19" s="37" t="s">
        <v>35</v>
      </c>
      <c r="D19" s="64">
        <v>498</v>
      </c>
      <c r="E19" s="64">
        <f>D19+'октябрь 21'!E19</f>
        <v>6798</v>
      </c>
      <c r="F19" s="64">
        <v>60733</v>
      </c>
      <c r="G19" s="73">
        <f>F19+'октябрь 21'!G19</f>
        <v>730376</v>
      </c>
      <c r="H19" s="72"/>
      <c r="I19" s="125">
        <v>3030</v>
      </c>
      <c r="J19" s="126">
        <f t="shared" si="1"/>
        <v>-3768</v>
      </c>
      <c r="K19" s="129"/>
      <c r="L19" s="124"/>
    </row>
    <row r="20" spans="1:12" ht="31.5" customHeight="1" x14ac:dyDescent="0.25">
      <c r="A20" s="47" t="s">
        <v>50</v>
      </c>
      <c r="B20" s="57" t="s">
        <v>59</v>
      </c>
      <c r="C20" s="38" t="s">
        <v>35</v>
      </c>
      <c r="D20" s="64">
        <v>528</v>
      </c>
      <c r="E20" s="64">
        <f>D20+'октябрь 21'!E20</f>
        <v>7373</v>
      </c>
      <c r="F20" s="64">
        <v>18649</v>
      </c>
      <c r="G20" s="73">
        <f>F20+'октябрь 21'!G20</f>
        <v>221269</v>
      </c>
      <c r="H20" s="72"/>
      <c r="I20" s="125">
        <v>3203</v>
      </c>
      <c r="J20" s="126">
        <f t="shared" si="1"/>
        <v>-4170</v>
      </c>
      <c r="K20" s="129"/>
      <c r="L20" s="124"/>
    </row>
    <row r="21" spans="1:12" ht="23.45" customHeight="1" x14ac:dyDescent="0.25">
      <c r="A21" s="47" t="s">
        <v>51</v>
      </c>
      <c r="B21" s="57" t="s">
        <v>60</v>
      </c>
      <c r="C21" s="38" t="s">
        <v>35</v>
      </c>
      <c r="D21" s="64">
        <v>339</v>
      </c>
      <c r="E21" s="64">
        <f>D21+'октябрь 21'!E21</f>
        <v>4500</v>
      </c>
      <c r="F21" s="64">
        <v>3670</v>
      </c>
      <c r="G21" s="73">
        <f>F21+'октябрь 21'!G21</f>
        <v>40885</v>
      </c>
      <c r="H21" s="72"/>
      <c r="I21" s="125">
        <v>1983</v>
      </c>
      <c r="J21" s="126">
        <f t="shared" si="1"/>
        <v>-2517</v>
      </c>
      <c r="K21" s="129"/>
      <c r="L21" s="124"/>
    </row>
    <row r="22" spans="1:12" ht="30" customHeight="1" x14ac:dyDescent="0.25">
      <c r="A22" s="47" t="s">
        <v>52</v>
      </c>
      <c r="B22" s="57" t="s">
        <v>61</v>
      </c>
      <c r="C22" s="37" t="s">
        <v>35</v>
      </c>
      <c r="D22" s="64">
        <v>369</v>
      </c>
      <c r="E22" s="64">
        <f>D22+'октябрь 21'!E22</f>
        <v>4936</v>
      </c>
      <c r="F22" s="64">
        <v>2912</v>
      </c>
      <c r="G22" s="73">
        <f>F22+'октябрь 21'!G22</f>
        <v>33022</v>
      </c>
      <c r="H22" s="72"/>
      <c r="I22" s="125">
        <v>2227</v>
      </c>
      <c r="J22" s="126">
        <f t="shared" si="1"/>
        <v>-2709</v>
      </c>
      <c r="K22" s="129"/>
      <c r="L22" s="124"/>
    </row>
    <row r="23" spans="1:12" ht="23.45" customHeight="1" x14ac:dyDescent="0.25">
      <c r="A23" s="47" t="s">
        <v>53</v>
      </c>
      <c r="B23" s="57" t="s">
        <v>62</v>
      </c>
      <c r="C23" s="37" t="s">
        <v>35</v>
      </c>
      <c r="D23" s="64">
        <v>63</v>
      </c>
      <c r="E23" s="64">
        <f>D23+'октябрь 21'!E23</f>
        <v>866</v>
      </c>
      <c r="F23" s="64">
        <v>693</v>
      </c>
      <c r="G23" s="73">
        <f>F23+'октябрь 21'!G23</f>
        <v>8294</v>
      </c>
      <c r="H23" s="72"/>
      <c r="I23" s="125">
        <v>409</v>
      </c>
      <c r="J23" s="126">
        <f t="shared" si="1"/>
        <v>-457</v>
      </c>
      <c r="K23" s="129"/>
      <c r="L23" s="124"/>
    </row>
    <row r="24" spans="1:12" ht="23.45" customHeight="1" x14ac:dyDescent="0.25">
      <c r="A24" s="47" t="s">
        <v>63</v>
      </c>
      <c r="B24" s="57" t="s">
        <v>64</v>
      </c>
      <c r="C24" s="38" t="s">
        <v>35</v>
      </c>
      <c r="D24" s="64">
        <v>63</v>
      </c>
      <c r="E24" s="64">
        <f>D24+'октябрь 21'!E24</f>
        <v>709</v>
      </c>
      <c r="F24" s="64">
        <v>882</v>
      </c>
      <c r="G24" s="73">
        <f>F24+'октябрь 21'!G24</f>
        <v>11419</v>
      </c>
      <c r="H24" s="72"/>
      <c r="I24" s="125">
        <v>447</v>
      </c>
      <c r="J24" s="126">
        <f t="shared" si="1"/>
        <v>-262</v>
      </c>
      <c r="K24" s="129"/>
      <c r="L24" s="124"/>
    </row>
    <row r="25" spans="1:12" ht="23.45" customHeight="1" x14ac:dyDescent="0.25">
      <c r="A25" s="47" t="s">
        <v>65</v>
      </c>
      <c r="B25" s="57" t="s">
        <v>66</v>
      </c>
      <c r="C25" s="38" t="s">
        <v>35</v>
      </c>
      <c r="D25" s="64">
        <v>416</v>
      </c>
      <c r="E25" s="64">
        <f>D25+'октябрь 21'!E25</f>
        <v>5143</v>
      </c>
      <c r="F25" s="64">
        <v>4379</v>
      </c>
      <c r="G25" s="73">
        <f>F25+'октябрь 21'!G25</f>
        <v>53091</v>
      </c>
      <c r="H25" s="72"/>
      <c r="I25" s="125">
        <v>2691</v>
      </c>
      <c r="J25" s="126">
        <f t="shared" si="1"/>
        <v>-2452</v>
      </c>
      <c r="K25" s="129"/>
      <c r="L25" s="124"/>
    </row>
    <row r="26" spans="1:12" ht="23.45" customHeight="1" x14ac:dyDescent="0.25">
      <c r="A26" s="47" t="s">
        <v>67</v>
      </c>
      <c r="B26" s="57" t="s">
        <v>68</v>
      </c>
      <c r="C26" s="37" t="s">
        <v>35</v>
      </c>
      <c r="D26" s="64">
        <v>1889</v>
      </c>
      <c r="E26" s="64">
        <f>D26+'октябрь 21'!E26</f>
        <v>25248</v>
      </c>
      <c r="F26" s="64">
        <v>9065</v>
      </c>
      <c r="G26" s="73">
        <f>F26+'октябрь 21'!G26</f>
        <v>103205</v>
      </c>
      <c r="H26" s="72"/>
      <c r="I26" s="125">
        <v>11373</v>
      </c>
      <c r="J26" s="126">
        <f t="shared" si="1"/>
        <v>-13875</v>
      </c>
      <c r="K26" s="129"/>
      <c r="L26" s="124"/>
    </row>
    <row r="27" spans="1:12" ht="23.45" customHeight="1" x14ac:dyDescent="0.25">
      <c r="A27" s="47" t="s">
        <v>69</v>
      </c>
      <c r="B27" s="57" t="s">
        <v>70</v>
      </c>
      <c r="C27" s="37" t="s">
        <v>35</v>
      </c>
      <c r="D27" s="64">
        <v>19</v>
      </c>
      <c r="E27" s="64">
        <f>D27+'октябрь 21'!E27</f>
        <v>285</v>
      </c>
      <c r="F27" s="64">
        <v>714</v>
      </c>
      <c r="G27" s="73">
        <f>F27+'октябрь 21'!G27</f>
        <v>6790</v>
      </c>
      <c r="H27" s="72"/>
      <c r="I27" s="125">
        <v>84</v>
      </c>
      <c r="J27" s="126">
        <f t="shared" si="1"/>
        <v>-201</v>
      </c>
      <c r="K27" s="129"/>
      <c r="L27" s="124"/>
    </row>
    <row r="28" spans="1:12" ht="23.45" customHeight="1" x14ac:dyDescent="0.25">
      <c r="A28" s="47" t="s">
        <v>71</v>
      </c>
      <c r="B28" s="57" t="s">
        <v>72</v>
      </c>
      <c r="C28" s="38" t="s">
        <v>35</v>
      </c>
      <c r="D28" s="64">
        <v>2</v>
      </c>
      <c r="E28" s="64">
        <f>D28+'октябрь 21'!E28</f>
        <v>89</v>
      </c>
      <c r="F28" s="64">
        <v>119</v>
      </c>
      <c r="G28" s="73">
        <f>F28+'октябрь 21'!G28</f>
        <v>1361</v>
      </c>
      <c r="H28" s="72"/>
      <c r="I28" s="125">
        <v>12</v>
      </c>
      <c r="J28" s="126">
        <f t="shared" si="1"/>
        <v>-77</v>
      </c>
      <c r="K28" s="127"/>
      <c r="L28" s="124"/>
    </row>
    <row r="29" spans="1:12" ht="30.75" customHeight="1" x14ac:dyDescent="0.25">
      <c r="A29" s="47" t="s">
        <v>73</v>
      </c>
      <c r="B29" s="57" t="s">
        <v>74</v>
      </c>
      <c r="C29" s="38" t="s">
        <v>35</v>
      </c>
      <c r="D29" s="64">
        <v>517</v>
      </c>
      <c r="E29" s="64">
        <f>D29+'октябрь 21'!E29</f>
        <v>7094</v>
      </c>
      <c r="F29" s="64">
        <v>13310</v>
      </c>
      <c r="G29" s="73">
        <f>F29+'октябрь 21'!G29</f>
        <v>147531</v>
      </c>
      <c r="H29" s="72"/>
      <c r="I29" s="125">
        <v>2970</v>
      </c>
      <c r="J29" s="126">
        <f t="shared" si="1"/>
        <v>-4124</v>
      </c>
      <c r="K29" s="129"/>
      <c r="L29" s="124"/>
    </row>
    <row r="30" spans="1:12" ht="48" customHeight="1" x14ac:dyDescent="0.25">
      <c r="A30" s="47" t="s">
        <v>75</v>
      </c>
      <c r="B30" s="57" t="s">
        <v>76</v>
      </c>
      <c r="C30" s="38" t="s">
        <v>35</v>
      </c>
      <c r="D30" s="64">
        <v>76</v>
      </c>
      <c r="E30" s="64">
        <f>D30+'октябрь 21'!E30</f>
        <v>696</v>
      </c>
      <c r="F30" s="64">
        <v>836</v>
      </c>
      <c r="G30" s="73">
        <f>F30+'октябрь 21'!G30</f>
        <v>9372</v>
      </c>
      <c r="H30" s="72"/>
      <c r="I30" s="125">
        <v>442</v>
      </c>
      <c r="J30" s="126">
        <f t="shared" si="1"/>
        <v>-254</v>
      </c>
      <c r="K30" s="127"/>
      <c r="L30" s="124"/>
    </row>
    <row r="31" spans="1:12" ht="29.25" customHeight="1" x14ac:dyDescent="0.25">
      <c r="A31" s="47" t="s">
        <v>77</v>
      </c>
      <c r="B31" s="57" t="s">
        <v>78</v>
      </c>
      <c r="C31" s="38" t="s">
        <v>35</v>
      </c>
      <c r="D31" s="64">
        <v>0</v>
      </c>
      <c r="E31" s="64">
        <f>D31+'октябрь 21'!E31</f>
        <v>0</v>
      </c>
      <c r="F31" s="64">
        <v>0</v>
      </c>
      <c r="G31" s="73">
        <f>F31+'октябрь 21'!G31</f>
        <v>0</v>
      </c>
      <c r="H31" s="65"/>
      <c r="I31" s="121"/>
      <c r="J31" s="130"/>
      <c r="K31" s="124"/>
      <c r="L31" s="124"/>
    </row>
    <row r="32" spans="1:12" ht="30.75" customHeight="1" x14ac:dyDescent="0.25">
      <c r="A32" s="25"/>
      <c r="B32" s="35" t="s">
        <v>37</v>
      </c>
      <c r="C32" s="32"/>
      <c r="D32" s="64" t="s">
        <v>38</v>
      </c>
      <c r="E32" s="64" t="s">
        <v>38</v>
      </c>
      <c r="F32" s="71">
        <f>F14+F12+F13</f>
        <v>550621.33000000007</v>
      </c>
      <c r="G32" s="71">
        <f>G14+G12+G13</f>
        <v>6126405.1900000004</v>
      </c>
      <c r="H32" s="65"/>
      <c r="I32" s="121"/>
      <c r="J32" s="130"/>
      <c r="K32" s="124"/>
      <c r="L32" s="124"/>
    </row>
    <row r="33" spans="1:15" ht="36.75" customHeight="1" x14ac:dyDescent="0.25">
      <c r="A33" s="24"/>
      <c r="B33" s="34" t="s">
        <v>39</v>
      </c>
      <c r="C33" s="32" t="s">
        <v>40</v>
      </c>
      <c r="D33" s="64" t="s">
        <v>41</v>
      </c>
      <c r="E33" s="64" t="s">
        <v>41</v>
      </c>
      <c r="F33" s="64"/>
      <c r="G33" s="64"/>
      <c r="H33" s="65"/>
      <c r="I33" s="124"/>
      <c r="J33" s="130"/>
      <c r="K33" s="124"/>
      <c r="L33" s="124"/>
      <c r="O33" s="33"/>
    </row>
    <row r="34" spans="1:15" ht="15" customHeight="1" x14ac:dyDescent="0.25">
      <c r="A34" s="60"/>
      <c r="B34" s="61"/>
      <c r="C34" s="60"/>
      <c r="D34" s="62"/>
      <c r="E34" s="62"/>
      <c r="F34" s="62"/>
      <c r="G34" s="62"/>
      <c r="H34" s="63"/>
      <c r="I34" s="10"/>
      <c r="J34" s="10"/>
      <c r="O34" s="33"/>
    </row>
    <row r="35" spans="1:15" ht="15.75" customHeight="1" x14ac:dyDescent="0.25">
      <c r="A35" s="60"/>
      <c r="B35" s="61"/>
      <c r="C35" s="60"/>
      <c r="D35" s="62"/>
      <c r="E35" s="62"/>
      <c r="F35" s="62"/>
      <c r="G35" s="62"/>
      <c r="H35" s="63"/>
      <c r="I35" s="10"/>
      <c r="O35" s="33"/>
    </row>
    <row r="36" spans="1:15" ht="15" customHeight="1" x14ac:dyDescent="0.25">
      <c r="A36" s="155" t="s">
        <v>103</v>
      </c>
      <c r="B36" s="82"/>
      <c r="C36" s="95"/>
      <c r="D36" s="96"/>
      <c r="E36" s="97"/>
      <c r="F36" s="153" t="s">
        <v>104</v>
      </c>
      <c r="G36" s="83"/>
      <c r="H36" s="63"/>
      <c r="I36" s="10"/>
      <c r="O36" s="33"/>
    </row>
    <row r="37" spans="1:15" ht="15" customHeight="1" x14ac:dyDescent="0.25">
      <c r="A37" s="162" t="s">
        <v>134</v>
      </c>
      <c r="B37" s="162"/>
      <c r="C37" s="162"/>
      <c r="D37" s="162"/>
      <c r="E37" s="162"/>
      <c r="F37" s="162"/>
      <c r="G37" s="83"/>
      <c r="H37" s="84"/>
      <c r="I37" s="10"/>
      <c r="O37" s="33"/>
    </row>
    <row r="38" spans="1:15" ht="15" customHeight="1" x14ac:dyDescent="0.25">
      <c r="A38" s="154"/>
      <c r="B38" s="85"/>
      <c r="C38" s="49"/>
      <c r="D38" s="55"/>
      <c r="E38" s="55"/>
      <c r="F38" s="55"/>
      <c r="G38" s="55"/>
      <c r="H38" s="49"/>
      <c r="O38" s="33"/>
    </row>
    <row r="39" spans="1:15" ht="15" customHeight="1" x14ac:dyDescent="0.25">
      <c r="A39" s="155" t="s">
        <v>105</v>
      </c>
      <c r="B39" s="85"/>
      <c r="C39" s="95"/>
      <c r="D39" s="96"/>
      <c r="E39" s="99"/>
      <c r="F39" s="153" t="s">
        <v>140</v>
      </c>
      <c r="G39" s="55"/>
      <c r="H39" s="49"/>
      <c r="O39" s="33"/>
    </row>
    <row r="40" spans="1:15" ht="15" customHeight="1" x14ac:dyDescent="0.25">
      <c r="A40" s="163" t="s">
        <v>139</v>
      </c>
      <c r="B40" s="163"/>
      <c r="C40" s="163"/>
      <c r="D40" s="163"/>
      <c r="E40" s="163"/>
      <c r="F40" s="163"/>
      <c r="G40" s="55"/>
      <c r="H40" s="49"/>
      <c r="O40" s="33"/>
    </row>
    <row r="41" spans="1:15" ht="15" customHeight="1" x14ac:dyDescent="0.25">
      <c r="A41" s="154"/>
      <c r="B41" s="85"/>
      <c r="C41" s="49"/>
      <c r="D41" s="55"/>
      <c r="E41" s="55"/>
      <c r="F41" s="55"/>
      <c r="G41" s="55"/>
      <c r="H41" s="49"/>
      <c r="O41" s="33"/>
    </row>
    <row r="42" spans="1:15" x14ac:dyDescent="0.25">
      <c r="A42" s="154"/>
      <c r="B42" s="85"/>
      <c r="C42" s="49"/>
      <c r="D42" s="55"/>
      <c r="E42" s="55"/>
      <c r="F42" s="55"/>
      <c r="G42" s="55"/>
      <c r="H42" s="49"/>
      <c r="O42" s="33"/>
    </row>
    <row r="43" spans="1:15" x14ac:dyDescent="0.25">
      <c r="A43" s="155" t="s">
        <v>125</v>
      </c>
      <c r="B43" s="85"/>
      <c r="C43" s="49"/>
      <c r="D43" s="55"/>
      <c r="E43" s="55"/>
      <c r="F43" s="55"/>
      <c r="G43" s="55"/>
      <c r="H43" s="49"/>
      <c r="O43" s="33"/>
    </row>
    <row r="44" spans="1:15" x14ac:dyDescent="0.25">
      <c r="A44" s="86" t="s">
        <v>79</v>
      </c>
      <c r="B44" s="87"/>
      <c r="C44" s="49"/>
      <c r="D44" s="55"/>
      <c r="E44" s="55"/>
      <c r="F44" s="55"/>
      <c r="G44" s="55"/>
      <c r="H44" s="49"/>
      <c r="O44" s="33"/>
    </row>
    <row r="45" spans="1:15" ht="16.5" customHeight="1" x14ac:dyDescent="0.25">
      <c r="A45" s="164"/>
      <c r="B45" s="164"/>
      <c r="C45" s="49"/>
      <c r="D45" s="55"/>
      <c r="E45" s="55"/>
      <c r="F45" s="55"/>
      <c r="G45" s="55"/>
      <c r="H45" s="49" t="s">
        <v>141</v>
      </c>
      <c r="O45" s="33"/>
    </row>
    <row r="46" spans="1:15" x14ac:dyDescent="0.25">
      <c r="A46" s="49"/>
      <c r="B46" s="88"/>
      <c r="C46" s="49"/>
      <c r="D46" s="55"/>
      <c r="E46" s="55"/>
      <c r="F46" s="55"/>
      <c r="G46" s="55"/>
      <c r="H46" s="49"/>
      <c r="O46" s="33"/>
    </row>
    <row r="47" spans="1:15" ht="38.25" customHeight="1" x14ac:dyDescent="0.25">
      <c r="A47" s="49"/>
      <c r="B47" s="88"/>
      <c r="C47" s="49"/>
      <c r="D47" s="55"/>
      <c r="E47" s="55"/>
      <c r="F47" s="55"/>
      <c r="G47" s="55"/>
      <c r="H47" s="49"/>
      <c r="O47" s="33"/>
    </row>
    <row r="48" spans="1:15" x14ac:dyDescent="0.25">
      <c r="O48" s="33"/>
    </row>
    <row r="49" spans="15:15" x14ac:dyDescent="0.25">
      <c r="O49" s="33"/>
    </row>
    <row r="50" spans="15:15" x14ac:dyDescent="0.25">
      <c r="O50" s="33"/>
    </row>
    <row r="51" spans="15:15" x14ac:dyDescent="0.25">
      <c r="O51" s="33"/>
    </row>
    <row r="52" spans="15:15" x14ac:dyDescent="0.25">
      <c r="O52" s="33"/>
    </row>
    <row r="53" spans="15:15" x14ac:dyDescent="0.25">
      <c r="O53" s="33"/>
    </row>
    <row r="54" spans="15:15" x14ac:dyDescent="0.25">
      <c r="O54" s="33"/>
    </row>
    <row r="55" spans="15:15" x14ac:dyDescent="0.25">
      <c r="O55" s="33"/>
    </row>
    <row r="56" spans="15:15" x14ac:dyDescent="0.25">
      <c r="O56" s="33"/>
    </row>
    <row r="57" spans="15:15" x14ac:dyDescent="0.25">
      <c r="O57" s="33"/>
    </row>
    <row r="58" spans="15:15" x14ac:dyDescent="0.25">
      <c r="O58" s="33"/>
    </row>
    <row r="59" spans="15:15" x14ac:dyDescent="0.25">
      <c r="O59" s="33"/>
    </row>
    <row r="60" spans="15:15" x14ac:dyDescent="0.25">
      <c r="O60" s="33"/>
    </row>
  </sheetData>
  <mergeCells count="13">
    <mergeCell ref="A11:B11"/>
    <mergeCell ref="A37:F37"/>
    <mergeCell ref="A40:F40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1.1023622047244095" right="0.31496062992125984" top="0.74803149606299213" bottom="0.74803149606299213" header="0.31496062992125984" footer="0.31496062992125984"/>
  <pageSetup paperSize="9" scale="6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0"/>
  <sheetViews>
    <sheetView tabSelected="1" topLeftCell="A20" zoomScaleNormal="100" workbookViewId="0">
      <selection activeCell="N16" sqref="N16"/>
    </sheetView>
  </sheetViews>
  <sheetFormatPr defaultRowHeight="15" x14ac:dyDescent="0.25"/>
  <cols>
    <col min="1" max="1" width="8.85546875" style="50" customWidth="1"/>
    <col min="2" max="2" width="37.42578125" style="59" customWidth="1"/>
    <col min="3" max="3" width="15.28515625" style="50" customWidth="1"/>
    <col min="4" max="4" width="10.7109375" style="51" customWidth="1"/>
    <col min="5" max="5" width="14.42578125" style="51" customWidth="1"/>
    <col min="6" max="6" width="14.85546875" style="51" customWidth="1"/>
    <col min="7" max="7" width="19" style="51" customWidth="1"/>
    <col min="8" max="8" width="22.7109375" style="50" customWidth="1"/>
    <col min="9" max="9" width="6.140625" customWidth="1"/>
    <col min="10" max="10" width="14" customWidth="1"/>
    <col min="11" max="11" width="12.5703125" customWidth="1"/>
    <col min="12" max="12" width="29.5703125" customWidth="1"/>
    <col min="13" max="13" width="14.42578125" customWidth="1"/>
    <col min="14" max="14" width="15.28515625" customWidth="1"/>
  </cols>
  <sheetData>
    <row r="2" spans="1:12" ht="12" customHeight="1" x14ac:dyDescent="0.25">
      <c r="A2" s="164" t="s">
        <v>22</v>
      </c>
      <c r="B2" s="164"/>
      <c r="C2" s="164"/>
      <c r="D2" s="164"/>
      <c r="E2" s="164"/>
      <c r="F2" s="164"/>
      <c r="G2" s="164"/>
      <c r="H2" s="164"/>
      <c r="I2" s="18"/>
    </row>
    <row r="3" spans="1:12" ht="10.5" customHeight="1" x14ac:dyDescent="0.25">
      <c r="A3" s="19"/>
      <c r="B3" s="56"/>
      <c r="C3" s="165"/>
      <c r="D3" s="165"/>
      <c r="E3" s="165"/>
      <c r="F3" s="165"/>
      <c r="G3" s="165"/>
      <c r="H3" s="165"/>
      <c r="I3" s="18"/>
    </row>
    <row r="4" spans="1:12" ht="6.75" hidden="1" customHeight="1" x14ac:dyDescent="0.25">
      <c r="A4" s="19"/>
      <c r="B4" s="56"/>
      <c r="C4" s="19"/>
      <c r="D4" s="40"/>
      <c r="E4" s="40"/>
      <c r="F4" s="40"/>
      <c r="G4" s="40"/>
      <c r="H4" s="19"/>
      <c r="I4" s="18"/>
    </row>
    <row r="5" spans="1:12" ht="20.25" customHeight="1" x14ac:dyDescent="0.25">
      <c r="A5" s="164" t="s">
        <v>23</v>
      </c>
      <c r="B5" s="164"/>
      <c r="C5" s="164"/>
      <c r="D5" s="164"/>
      <c r="E5" s="164"/>
      <c r="F5" s="164"/>
      <c r="G5" s="164"/>
      <c r="H5" s="164"/>
      <c r="I5" s="18"/>
    </row>
    <row r="6" spans="1:12" ht="13.5" customHeight="1" x14ac:dyDescent="0.25">
      <c r="A6" s="19"/>
      <c r="B6" s="56"/>
      <c r="E6" s="52" t="s">
        <v>24</v>
      </c>
      <c r="F6" s="53"/>
      <c r="G6" s="53"/>
      <c r="H6" s="20"/>
      <c r="I6" s="18"/>
    </row>
    <row r="7" spans="1:12" ht="9" customHeight="1" x14ac:dyDescent="0.25">
      <c r="A7" s="19"/>
      <c r="B7" s="56"/>
      <c r="E7" s="54"/>
      <c r="F7" s="53"/>
      <c r="G7" s="53"/>
      <c r="H7" s="20"/>
      <c r="I7" s="18"/>
    </row>
    <row r="8" spans="1:12" ht="17.25" customHeight="1" x14ac:dyDescent="0.25">
      <c r="A8" s="166" t="s">
        <v>25</v>
      </c>
      <c r="B8" s="166"/>
      <c r="C8" s="167" t="s">
        <v>26</v>
      </c>
      <c r="D8" s="168" t="s">
        <v>142</v>
      </c>
      <c r="E8" s="168"/>
      <c r="F8" s="168"/>
      <c r="G8" s="168"/>
      <c r="H8" s="168"/>
      <c r="I8" s="18"/>
    </row>
    <row r="9" spans="1:12" ht="14.25" customHeight="1" x14ac:dyDescent="0.25">
      <c r="A9" s="166"/>
      <c r="B9" s="166"/>
      <c r="C9" s="167"/>
      <c r="D9" s="169" t="s">
        <v>27</v>
      </c>
      <c r="E9" s="169"/>
      <c r="F9" s="169" t="s">
        <v>28</v>
      </c>
      <c r="G9" s="169"/>
      <c r="H9" s="166" t="s">
        <v>29</v>
      </c>
      <c r="I9" s="21"/>
    </row>
    <row r="10" spans="1:12" ht="25.5" customHeight="1" x14ac:dyDescent="0.25">
      <c r="A10" s="166"/>
      <c r="B10" s="166"/>
      <c r="C10" s="167"/>
      <c r="D10" s="159" t="s">
        <v>30</v>
      </c>
      <c r="E10" s="159" t="s">
        <v>31</v>
      </c>
      <c r="F10" s="159" t="s">
        <v>30</v>
      </c>
      <c r="G10" s="159" t="s">
        <v>31</v>
      </c>
      <c r="H10" s="166"/>
      <c r="I10" s="21"/>
    </row>
    <row r="11" spans="1:12" ht="13.5" customHeight="1" x14ac:dyDescent="0.25">
      <c r="A11" s="160" t="s">
        <v>32</v>
      </c>
      <c r="B11" s="161"/>
      <c r="C11" s="22">
        <v>1</v>
      </c>
      <c r="D11" s="66">
        <v>2</v>
      </c>
      <c r="E11" s="66">
        <v>3</v>
      </c>
      <c r="F11" s="66">
        <v>4</v>
      </c>
      <c r="G11" s="66">
        <v>5</v>
      </c>
      <c r="H11" s="67">
        <v>6</v>
      </c>
      <c r="I11" s="21"/>
    </row>
    <row r="12" spans="1:12" ht="47.25" customHeight="1" x14ac:dyDescent="0.25">
      <c r="A12" s="23">
        <v>1</v>
      </c>
      <c r="B12" s="36" t="s">
        <v>33</v>
      </c>
      <c r="C12" s="37" t="s">
        <v>34</v>
      </c>
      <c r="D12" s="68">
        <v>42</v>
      </c>
      <c r="E12" s="68">
        <v>42</v>
      </c>
      <c r="F12" s="75">
        <v>314507.17</v>
      </c>
      <c r="G12" s="69">
        <f>F12+'ноябрь 21'!G12</f>
        <v>3877590.3600000003</v>
      </c>
      <c r="H12" s="70"/>
      <c r="I12" s="21"/>
    </row>
    <row r="13" spans="1:12" ht="38.25" customHeight="1" x14ac:dyDescent="0.25">
      <c r="A13" s="23">
        <v>2</v>
      </c>
      <c r="B13" s="36" t="s">
        <v>85</v>
      </c>
      <c r="C13" s="37" t="s">
        <v>35</v>
      </c>
      <c r="D13" s="68">
        <v>3597</v>
      </c>
      <c r="E13" s="68">
        <f>'ноябрь 21'!E13+'декабрь 21'!D13</f>
        <v>43106</v>
      </c>
      <c r="F13" s="73">
        <v>101222</v>
      </c>
      <c r="G13" s="69">
        <f>F13+'ноябрь 21'!G13</f>
        <v>1182565</v>
      </c>
      <c r="H13" s="70"/>
      <c r="I13" s="21"/>
      <c r="J13" t="s">
        <v>128</v>
      </c>
    </row>
    <row r="14" spans="1:12" ht="37.5" customHeight="1" x14ac:dyDescent="0.25">
      <c r="A14" s="24">
        <v>3</v>
      </c>
      <c r="B14" s="34" t="s">
        <v>36</v>
      </c>
      <c r="C14" s="38" t="s">
        <v>35</v>
      </c>
      <c r="D14" s="71">
        <f>D15+D16+D17+D18+D19+D20+D21+D22+D23+D24+D25+D26+D27+D28+D29+D30</f>
        <v>5320</v>
      </c>
      <c r="E14" s="71">
        <f>E15+E16+E17+E18+E19+E20+E21+E22+E23+E24+E25+E26+E27+E28+E29+E30</f>
        <v>77134</v>
      </c>
      <c r="F14" s="71">
        <f t="shared" ref="F14" si="0">F15+F16+F17+F18+F19+F20+F21+F22+F23+F24+F25+F26+F27+F28+F29+F30</f>
        <v>128354</v>
      </c>
      <c r="G14" s="71">
        <f>G15+G16+G17+G18+G19+G20+G21+G22+G23+G24+G25+G26+G27+G28+G29+G30</f>
        <v>1610333</v>
      </c>
      <c r="H14" s="39" t="s">
        <v>110</v>
      </c>
      <c r="I14" s="121"/>
      <c r="J14" s="144" t="s">
        <v>127</v>
      </c>
      <c r="K14" s="123" t="s">
        <v>122</v>
      </c>
      <c r="L14" s="124"/>
    </row>
    <row r="15" spans="1:12" s="42" customFormat="1" ht="23.45" customHeight="1" x14ac:dyDescent="0.25">
      <c r="A15" s="47" t="s">
        <v>45</v>
      </c>
      <c r="B15" s="48" t="s">
        <v>54</v>
      </c>
      <c r="C15" s="37" t="s">
        <v>35</v>
      </c>
      <c r="D15" s="64">
        <v>12</v>
      </c>
      <c r="E15" s="64">
        <f>D15+'ноябрь 21'!E15</f>
        <v>158</v>
      </c>
      <c r="F15" s="64">
        <v>78</v>
      </c>
      <c r="G15" s="73">
        <f>F15+'ноябрь 21'!G15</f>
        <v>1170</v>
      </c>
      <c r="H15" s="72"/>
      <c r="I15" s="125">
        <v>87</v>
      </c>
      <c r="J15" s="126">
        <f>I15-E15</f>
        <v>-71</v>
      </c>
      <c r="K15" s="145"/>
      <c r="L15" s="128"/>
    </row>
    <row r="16" spans="1:12" ht="33.75" customHeight="1" x14ac:dyDescent="0.25">
      <c r="A16" s="47" t="s">
        <v>46</v>
      </c>
      <c r="B16" s="57" t="s">
        <v>55</v>
      </c>
      <c r="C16" s="38" t="s">
        <v>35</v>
      </c>
      <c r="D16" s="64">
        <v>89</v>
      </c>
      <c r="E16" s="64">
        <f>D16+'ноябрь 21'!E16</f>
        <v>1234</v>
      </c>
      <c r="F16" s="64">
        <v>1183</v>
      </c>
      <c r="G16" s="73">
        <f>F16+'ноябрь 21'!G16</f>
        <v>14067</v>
      </c>
      <c r="H16" s="72"/>
      <c r="I16" s="125">
        <v>514</v>
      </c>
      <c r="J16" s="126">
        <f t="shared" ref="J16:J30" si="1">I16-E16</f>
        <v>-720</v>
      </c>
      <c r="K16" s="129"/>
      <c r="L16" s="124"/>
    </row>
    <row r="17" spans="1:12" ht="33.75" customHeight="1" x14ac:dyDescent="0.25">
      <c r="A17" s="47" t="s">
        <v>47</v>
      </c>
      <c r="B17" s="57" t="s">
        <v>56</v>
      </c>
      <c r="C17" s="38" t="s">
        <v>35</v>
      </c>
      <c r="D17" s="64">
        <v>190</v>
      </c>
      <c r="E17" s="64">
        <f>D17+'ноябрь 21'!E17</f>
        <v>2775</v>
      </c>
      <c r="F17" s="64">
        <v>2674</v>
      </c>
      <c r="G17" s="73">
        <f>F17+'ноябрь 21'!G17</f>
        <v>33628</v>
      </c>
      <c r="H17" s="72"/>
      <c r="I17" s="125">
        <v>1182</v>
      </c>
      <c r="J17" s="126">
        <f t="shared" si="1"/>
        <v>-1593</v>
      </c>
      <c r="K17" s="129"/>
      <c r="L17" s="124"/>
    </row>
    <row r="18" spans="1:12" ht="23.45" customHeight="1" x14ac:dyDescent="0.25">
      <c r="A18" s="47" t="s">
        <v>48</v>
      </c>
      <c r="B18" s="57" t="s">
        <v>57</v>
      </c>
      <c r="C18" s="37" t="s">
        <v>35</v>
      </c>
      <c r="D18" s="64">
        <v>303</v>
      </c>
      <c r="E18" s="64">
        <f>D18+'ноябрь 21'!E18</f>
        <v>4504</v>
      </c>
      <c r="F18" s="64">
        <v>6363</v>
      </c>
      <c r="G18" s="73">
        <f>F18+'ноябрь 21'!G18</f>
        <v>76797</v>
      </c>
      <c r="H18" s="72"/>
      <c r="I18" s="125">
        <v>1774</v>
      </c>
      <c r="J18" s="126">
        <f t="shared" si="1"/>
        <v>-2730</v>
      </c>
      <c r="K18" s="129"/>
      <c r="L18" s="124"/>
    </row>
    <row r="19" spans="1:12" ht="28.5" customHeight="1" x14ac:dyDescent="0.25">
      <c r="A19" s="47" t="s">
        <v>49</v>
      </c>
      <c r="B19" s="58" t="s">
        <v>58</v>
      </c>
      <c r="C19" s="37" t="s">
        <v>35</v>
      </c>
      <c r="D19" s="64">
        <v>492</v>
      </c>
      <c r="E19" s="64">
        <f>D19+'ноябрь 21'!E19</f>
        <v>7290</v>
      </c>
      <c r="F19" s="64">
        <v>62053</v>
      </c>
      <c r="G19" s="73">
        <f>F19+'ноябрь 21'!G19</f>
        <v>792429</v>
      </c>
      <c r="H19" s="72"/>
      <c r="I19" s="125">
        <v>3030</v>
      </c>
      <c r="J19" s="126">
        <f t="shared" si="1"/>
        <v>-4260</v>
      </c>
      <c r="K19" s="129"/>
      <c r="L19" s="124"/>
    </row>
    <row r="20" spans="1:12" ht="31.5" customHeight="1" x14ac:dyDescent="0.25">
      <c r="A20" s="47" t="s">
        <v>50</v>
      </c>
      <c r="B20" s="57" t="s">
        <v>59</v>
      </c>
      <c r="C20" s="38" t="s">
        <v>35</v>
      </c>
      <c r="D20" s="64">
        <v>526</v>
      </c>
      <c r="E20" s="64">
        <f>D20+'ноябрь 21'!E20</f>
        <v>7899</v>
      </c>
      <c r="F20" s="64">
        <v>18943</v>
      </c>
      <c r="G20" s="73">
        <f>F20+'ноябрь 21'!G20</f>
        <v>240212</v>
      </c>
      <c r="H20" s="72"/>
      <c r="I20" s="125">
        <v>3203</v>
      </c>
      <c r="J20" s="126">
        <f t="shared" si="1"/>
        <v>-4696</v>
      </c>
      <c r="K20" s="129"/>
      <c r="L20" s="124"/>
    </row>
    <row r="21" spans="1:12" ht="23.45" customHeight="1" x14ac:dyDescent="0.25">
      <c r="A21" s="47" t="s">
        <v>51</v>
      </c>
      <c r="B21" s="57" t="s">
        <v>60</v>
      </c>
      <c r="C21" s="38" t="s">
        <v>35</v>
      </c>
      <c r="D21" s="64">
        <v>329</v>
      </c>
      <c r="E21" s="64">
        <f>D21+'ноябрь 21'!E21</f>
        <v>4829</v>
      </c>
      <c r="F21" s="64">
        <v>3670</v>
      </c>
      <c r="G21" s="73">
        <f>F21+'ноябрь 21'!G21</f>
        <v>44555</v>
      </c>
      <c r="H21" s="72"/>
      <c r="I21" s="125">
        <v>1983</v>
      </c>
      <c r="J21" s="126">
        <f t="shared" si="1"/>
        <v>-2846</v>
      </c>
      <c r="K21" s="129"/>
      <c r="L21" s="124"/>
    </row>
    <row r="22" spans="1:12" ht="30" customHeight="1" x14ac:dyDescent="0.25">
      <c r="A22" s="47" t="s">
        <v>52</v>
      </c>
      <c r="B22" s="57" t="s">
        <v>61</v>
      </c>
      <c r="C22" s="37" t="s">
        <v>35</v>
      </c>
      <c r="D22" s="64">
        <v>366</v>
      </c>
      <c r="E22" s="64">
        <f>D22+'ноябрь 21'!E22</f>
        <v>5302</v>
      </c>
      <c r="F22" s="64">
        <v>2960</v>
      </c>
      <c r="G22" s="73">
        <f>F22+'ноябрь 21'!G22</f>
        <v>35982</v>
      </c>
      <c r="H22" s="72"/>
      <c r="I22" s="125">
        <v>2227</v>
      </c>
      <c r="J22" s="126">
        <f t="shared" si="1"/>
        <v>-3075</v>
      </c>
      <c r="K22" s="129"/>
      <c r="L22" s="124"/>
    </row>
    <row r="23" spans="1:12" ht="23.45" customHeight="1" x14ac:dyDescent="0.25">
      <c r="A23" s="47" t="s">
        <v>53</v>
      </c>
      <c r="B23" s="57" t="s">
        <v>62</v>
      </c>
      <c r="C23" s="37" t="s">
        <v>35</v>
      </c>
      <c r="D23" s="64">
        <v>61</v>
      </c>
      <c r="E23" s="64">
        <f>D23+'ноябрь 21'!E23</f>
        <v>927</v>
      </c>
      <c r="F23" s="64">
        <v>693</v>
      </c>
      <c r="G23" s="73">
        <f>F23+'ноябрь 21'!G23</f>
        <v>8987</v>
      </c>
      <c r="H23" s="72"/>
      <c r="I23" s="125">
        <v>409</v>
      </c>
      <c r="J23" s="126">
        <f t="shared" si="1"/>
        <v>-518</v>
      </c>
      <c r="K23" s="129"/>
      <c r="L23" s="124"/>
    </row>
    <row r="24" spans="1:12" ht="23.45" customHeight="1" x14ac:dyDescent="0.25">
      <c r="A24" s="47" t="s">
        <v>63</v>
      </c>
      <c r="B24" s="57" t="s">
        <v>64</v>
      </c>
      <c r="C24" s="38" t="s">
        <v>35</v>
      </c>
      <c r="D24" s="64">
        <v>61</v>
      </c>
      <c r="E24" s="64">
        <f>D24+'ноябрь 21'!E24</f>
        <v>770</v>
      </c>
      <c r="F24" s="64">
        <v>889</v>
      </c>
      <c r="G24" s="73">
        <f>F24+'ноябрь 21'!G24</f>
        <v>12308</v>
      </c>
      <c r="H24" s="72"/>
      <c r="I24" s="125">
        <v>447</v>
      </c>
      <c r="J24" s="126">
        <f t="shared" si="1"/>
        <v>-323</v>
      </c>
      <c r="K24" s="129"/>
      <c r="L24" s="124"/>
    </row>
    <row r="25" spans="1:12" ht="23.45" customHeight="1" x14ac:dyDescent="0.25">
      <c r="A25" s="47" t="s">
        <v>65</v>
      </c>
      <c r="B25" s="57" t="s">
        <v>66</v>
      </c>
      <c r="C25" s="38" t="s">
        <v>35</v>
      </c>
      <c r="D25" s="64">
        <v>407</v>
      </c>
      <c r="E25" s="64">
        <f>D25+'ноябрь 21'!E25</f>
        <v>5550</v>
      </c>
      <c r="F25" s="64">
        <v>4442</v>
      </c>
      <c r="G25" s="73">
        <f>F25+'ноябрь 21'!G25</f>
        <v>57533</v>
      </c>
      <c r="H25" s="72"/>
      <c r="I25" s="125">
        <v>2691</v>
      </c>
      <c r="J25" s="126">
        <f t="shared" si="1"/>
        <v>-2859</v>
      </c>
      <c r="K25" s="129"/>
      <c r="L25" s="124"/>
    </row>
    <row r="26" spans="1:12" ht="23.45" customHeight="1" x14ac:dyDescent="0.25">
      <c r="A26" s="47" t="s">
        <v>67</v>
      </c>
      <c r="B26" s="57" t="s">
        <v>68</v>
      </c>
      <c r="C26" s="37" t="s">
        <v>35</v>
      </c>
      <c r="D26" s="64">
        <v>1871</v>
      </c>
      <c r="E26" s="64">
        <f>D26+'ноябрь 21'!E26</f>
        <v>27119</v>
      </c>
      <c r="F26" s="64">
        <v>9230</v>
      </c>
      <c r="G26" s="73">
        <f>F26+'ноябрь 21'!G26</f>
        <v>112435</v>
      </c>
      <c r="H26" s="72"/>
      <c r="I26" s="125">
        <v>11373</v>
      </c>
      <c r="J26" s="126">
        <f t="shared" si="1"/>
        <v>-15746</v>
      </c>
      <c r="K26" s="129"/>
      <c r="L26" s="124"/>
    </row>
    <row r="27" spans="1:12" ht="23.45" customHeight="1" x14ac:dyDescent="0.25">
      <c r="A27" s="47" t="s">
        <v>69</v>
      </c>
      <c r="B27" s="57" t="s">
        <v>70</v>
      </c>
      <c r="C27" s="37" t="s">
        <v>35</v>
      </c>
      <c r="D27" s="64">
        <v>19</v>
      </c>
      <c r="E27" s="64">
        <f>D27+'ноябрь 21'!E27</f>
        <v>304</v>
      </c>
      <c r="F27" s="64">
        <v>714</v>
      </c>
      <c r="G27" s="73">
        <f>F27+'ноябрь 21'!G27</f>
        <v>7504</v>
      </c>
      <c r="H27" s="72"/>
      <c r="I27" s="125">
        <v>84</v>
      </c>
      <c r="J27" s="126">
        <f t="shared" si="1"/>
        <v>-220</v>
      </c>
      <c r="K27" s="129"/>
      <c r="L27" s="124"/>
    </row>
    <row r="28" spans="1:12" ht="23.45" customHeight="1" x14ac:dyDescent="0.25">
      <c r="A28" s="47" t="s">
        <v>71</v>
      </c>
      <c r="B28" s="57" t="s">
        <v>72</v>
      </c>
      <c r="C28" s="38" t="s">
        <v>35</v>
      </c>
      <c r="D28" s="64">
        <v>2</v>
      </c>
      <c r="E28" s="64">
        <f>D28+'ноябрь 21'!E28</f>
        <v>91</v>
      </c>
      <c r="F28" s="64">
        <v>119</v>
      </c>
      <c r="G28" s="73">
        <f>F28+'ноябрь 21'!G28</f>
        <v>1480</v>
      </c>
      <c r="H28" s="72"/>
      <c r="I28" s="125">
        <v>12</v>
      </c>
      <c r="J28" s="126">
        <f t="shared" si="1"/>
        <v>-79</v>
      </c>
      <c r="K28" s="127"/>
      <c r="L28" s="124"/>
    </row>
    <row r="29" spans="1:12" ht="30.75" customHeight="1" x14ac:dyDescent="0.25">
      <c r="A29" s="47" t="s">
        <v>73</v>
      </c>
      <c r="B29" s="57" t="s">
        <v>74</v>
      </c>
      <c r="C29" s="38" t="s">
        <v>35</v>
      </c>
      <c r="D29" s="64">
        <v>517</v>
      </c>
      <c r="E29" s="64">
        <f>D29+'ноябрь 21'!E29</f>
        <v>7611</v>
      </c>
      <c r="F29" s="64">
        <v>13518</v>
      </c>
      <c r="G29" s="73">
        <f>F29+'ноябрь 21'!G29</f>
        <v>161049</v>
      </c>
      <c r="H29" s="72"/>
      <c r="I29" s="125">
        <v>2970</v>
      </c>
      <c r="J29" s="126">
        <f t="shared" si="1"/>
        <v>-4641</v>
      </c>
      <c r="K29" s="129"/>
      <c r="L29" s="124"/>
    </row>
    <row r="30" spans="1:12" ht="48" customHeight="1" x14ac:dyDescent="0.25">
      <c r="A30" s="47" t="s">
        <v>75</v>
      </c>
      <c r="B30" s="57" t="s">
        <v>76</v>
      </c>
      <c r="C30" s="38" t="s">
        <v>35</v>
      </c>
      <c r="D30" s="64">
        <v>75</v>
      </c>
      <c r="E30" s="64">
        <f>D30+'ноябрь 21'!E30</f>
        <v>771</v>
      </c>
      <c r="F30" s="64">
        <v>825</v>
      </c>
      <c r="G30" s="73">
        <f>F30+'ноябрь 21'!G30</f>
        <v>10197</v>
      </c>
      <c r="H30" s="72"/>
      <c r="I30" s="125">
        <v>442</v>
      </c>
      <c r="J30" s="126">
        <f t="shared" si="1"/>
        <v>-329</v>
      </c>
      <c r="K30" s="127"/>
      <c r="L30" s="124"/>
    </row>
    <row r="31" spans="1:12" ht="29.25" customHeight="1" x14ac:dyDescent="0.25">
      <c r="A31" s="47" t="s">
        <v>77</v>
      </c>
      <c r="B31" s="57" t="s">
        <v>78</v>
      </c>
      <c r="C31" s="38" t="s">
        <v>35</v>
      </c>
      <c r="D31" s="64">
        <v>0</v>
      </c>
      <c r="E31" s="64">
        <f>D31+'ноябрь 21'!E31</f>
        <v>0</v>
      </c>
      <c r="F31" s="64">
        <v>0</v>
      </c>
      <c r="G31" s="73">
        <f>F31+'ноябрь 21'!G31</f>
        <v>0</v>
      </c>
      <c r="H31" s="65"/>
      <c r="I31" s="121"/>
      <c r="J31" s="130"/>
      <c r="K31" s="124"/>
      <c r="L31" s="124"/>
    </row>
    <row r="32" spans="1:12" ht="30.75" customHeight="1" x14ac:dyDescent="0.25">
      <c r="A32" s="25"/>
      <c r="B32" s="35" t="s">
        <v>37</v>
      </c>
      <c r="C32" s="32"/>
      <c r="D32" s="64" t="s">
        <v>38</v>
      </c>
      <c r="E32" s="64" t="s">
        <v>38</v>
      </c>
      <c r="F32" s="71">
        <f>F14+F12+F13</f>
        <v>544083.16999999993</v>
      </c>
      <c r="G32" s="71">
        <f>G14+G12+G13</f>
        <v>6670488.3600000003</v>
      </c>
      <c r="H32" s="65"/>
      <c r="I32" s="121"/>
      <c r="J32" s="130"/>
      <c r="K32" s="124"/>
      <c r="L32" s="124"/>
    </row>
    <row r="33" spans="1:15" ht="36.75" customHeight="1" x14ac:dyDescent="0.25">
      <c r="A33" s="24"/>
      <c r="B33" s="34" t="s">
        <v>39</v>
      </c>
      <c r="C33" s="32" t="s">
        <v>40</v>
      </c>
      <c r="D33" s="64" t="s">
        <v>41</v>
      </c>
      <c r="E33" s="64" t="s">
        <v>41</v>
      </c>
      <c r="F33" s="64"/>
      <c r="G33" s="64"/>
      <c r="H33" s="65"/>
      <c r="I33" s="124"/>
      <c r="J33" s="130"/>
      <c r="K33" s="124"/>
      <c r="L33" s="124"/>
      <c r="O33" s="33"/>
    </row>
    <row r="34" spans="1:15" ht="15" customHeight="1" x14ac:dyDescent="0.25">
      <c r="A34" s="60"/>
      <c r="B34" s="61"/>
      <c r="C34" s="60"/>
      <c r="D34" s="62"/>
      <c r="E34" s="62"/>
      <c r="F34" s="62"/>
      <c r="G34" s="62"/>
      <c r="H34" s="63"/>
      <c r="I34" s="10"/>
      <c r="J34" s="10"/>
      <c r="O34" s="33"/>
    </row>
    <row r="35" spans="1:15" ht="15.75" customHeight="1" x14ac:dyDescent="0.25">
      <c r="A35" s="60"/>
      <c r="B35" s="61"/>
      <c r="C35" s="60"/>
      <c r="D35" s="62"/>
      <c r="E35" s="62"/>
      <c r="F35" s="62"/>
      <c r="G35" s="62"/>
      <c r="H35" s="63"/>
      <c r="I35" s="10"/>
      <c r="O35" s="33"/>
    </row>
    <row r="36" spans="1:15" ht="15" customHeight="1" x14ac:dyDescent="0.25">
      <c r="A36" s="158" t="s">
        <v>103</v>
      </c>
      <c r="B36" s="82"/>
      <c r="C36" s="95"/>
      <c r="D36" s="96"/>
      <c r="E36" s="97"/>
      <c r="F36" s="153" t="s">
        <v>104</v>
      </c>
      <c r="G36" s="83"/>
      <c r="H36" s="63"/>
      <c r="I36" s="10"/>
      <c r="O36" s="33"/>
    </row>
    <row r="37" spans="1:15" ht="15" customHeight="1" x14ac:dyDescent="0.25">
      <c r="A37" s="162" t="s">
        <v>134</v>
      </c>
      <c r="B37" s="162"/>
      <c r="C37" s="162"/>
      <c r="D37" s="162"/>
      <c r="E37" s="162"/>
      <c r="F37" s="162"/>
      <c r="G37" s="83"/>
      <c r="H37" s="84"/>
      <c r="I37" s="10"/>
      <c r="O37" s="33"/>
    </row>
    <row r="38" spans="1:15" ht="15" customHeight="1" x14ac:dyDescent="0.25">
      <c r="A38" s="157"/>
      <c r="B38" s="85"/>
      <c r="C38" s="49"/>
      <c r="D38" s="55"/>
      <c r="E38" s="55"/>
      <c r="F38" s="55"/>
      <c r="G38" s="55"/>
      <c r="H38" s="49"/>
      <c r="O38" s="33"/>
    </row>
    <row r="39" spans="1:15" ht="15" customHeight="1" x14ac:dyDescent="0.25">
      <c r="A39" s="158" t="s">
        <v>105</v>
      </c>
      <c r="B39" s="85"/>
      <c r="C39" s="95"/>
      <c r="D39" s="96"/>
      <c r="E39" s="99"/>
      <c r="F39" s="153" t="s">
        <v>140</v>
      </c>
      <c r="G39" s="55"/>
      <c r="H39" s="49"/>
      <c r="O39" s="33"/>
    </row>
    <row r="40" spans="1:15" ht="15" customHeight="1" x14ac:dyDescent="0.25">
      <c r="A40" s="163" t="s">
        <v>139</v>
      </c>
      <c r="B40" s="163"/>
      <c r="C40" s="163"/>
      <c r="D40" s="163"/>
      <c r="E40" s="163"/>
      <c r="F40" s="163"/>
      <c r="G40" s="55"/>
      <c r="H40" s="49"/>
      <c r="O40" s="33"/>
    </row>
    <row r="41" spans="1:15" ht="15" customHeight="1" x14ac:dyDescent="0.25">
      <c r="A41" s="157"/>
      <c r="B41" s="85"/>
      <c r="C41" s="49"/>
      <c r="D41" s="55"/>
      <c r="E41" s="55"/>
      <c r="F41" s="55"/>
      <c r="G41" s="55"/>
      <c r="H41" s="49"/>
      <c r="O41" s="33"/>
    </row>
    <row r="42" spans="1:15" x14ac:dyDescent="0.25">
      <c r="A42" s="157"/>
      <c r="B42" s="85"/>
      <c r="C42" s="49"/>
      <c r="D42" s="55"/>
      <c r="E42" s="55"/>
      <c r="F42" s="55"/>
      <c r="G42" s="55"/>
      <c r="H42" s="49"/>
      <c r="O42" s="33"/>
    </row>
    <row r="43" spans="1:15" x14ac:dyDescent="0.25">
      <c r="A43" s="158" t="s">
        <v>125</v>
      </c>
      <c r="B43" s="85"/>
      <c r="C43" s="49"/>
      <c r="D43" s="55"/>
      <c r="E43" s="55"/>
      <c r="F43" s="55"/>
      <c r="G43" s="55"/>
      <c r="H43" s="49"/>
      <c r="O43" s="33"/>
    </row>
    <row r="44" spans="1:15" x14ac:dyDescent="0.25">
      <c r="A44" s="86" t="s">
        <v>79</v>
      </c>
      <c r="B44" s="87"/>
      <c r="C44" s="49"/>
      <c r="D44" s="55"/>
      <c r="E44" s="55"/>
      <c r="F44" s="55"/>
      <c r="G44" s="55"/>
      <c r="H44" s="49"/>
      <c r="O44" s="33"/>
    </row>
    <row r="45" spans="1:15" ht="16.5" customHeight="1" x14ac:dyDescent="0.25">
      <c r="A45" s="164"/>
      <c r="B45" s="164"/>
      <c r="C45" s="49"/>
      <c r="D45" s="55"/>
      <c r="E45" s="55"/>
      <c r="F45" s="55"/>
      <c r="G45" s="55"/>
      <c r="H45" s="49" t="s">
        <v>143</v>
      </c>
      <c r="O45" s="33"/>
    </row>
    <row r="46" spans="1:15" x14ac:dyDescent="0.25">
      <c r="A46" s="49"/>
      <c r="B46" s="88"/>
      <c r="C46" s="49"/>
      <c r="D46" s="55"/>
      <c r="E46" s="55"/>
      <c r="F46" s="55"/>
      <c r="G46" s="55"/>
      <c r="H46" s="49"/>
      <c r="O46" s="33"/>
    </row>
    <row r="47" spans="1:15" ht="38.25" customHeight="1" x14ac:dyDescent="0.25">
      <c r="A47" s="49"/>
      <c r="B47" s="88"/>
      <c r="C47" s="49"/>
      <c r="D47" s="55"/>
      <c r="E47" s="55"/>
      <c r="F47" s="55"/>
      <c r="G47" s="55"/>
      <c r="H47" s="49"/>
      <c r="O47" s="33"/>
    </row>
    <row r="48" spans="1:15" x14ac:dyDescent="0.25">
      <c r="O48" s="33"/>
    </row>
    <row r="49" spans="15:15" x14ac:dyDescent="0.25">
      <c r="O49" s="33"/>
    </row>
    <row r="50" spans="15:15" x14ac:dyDescent="0.25">
      <c r="O50" s="33"/>
    </row>
    <row r="51" spans="15:15" x14ac:dyDescent="0.25">
      <c r="O51" s="33"/>
    </row>
    <row r="52" spans="15:15" x14ac:dyDescent="0.25">
      <c r="O52" s="33"/>
    </row>
    <row r="53" spans="15:15" x14ac:dyDescent="0.25">
      <c r="O53" s="33"/>
    </row>
    <row r="54" spans="15:15" x14ac:dyDescent="0.25">
      <c r="O54" s="33"/>
    </row>
    <row r="55" spans="15:15" x14ac:dyDescent="0.25">
      <c r="O55" s="33"/>
    </row>
    <row r="56" spans="15:15" x14ac:dyDescent="0.25">
      <c r="O56" s="33"/>
    </row>
    <row r="57" spans="15:15" x14ac:dyDescent="0.25">
      <c r="O57" s="33"/>
    </row>
    <row r="58" spans="15:15" x14ac:dyDescent="0.25">
      <c r="O58" s="33"/>
    </row>
    <row r="59" spans="15:15" x14ac:dyDescent="0.25">
      <c r="O59" s="33"/>
    </row>
    <row r="60" spans="15:15" x14ac:dyDescent="0.25">
      <c r="O60" s="33"/>
    </row>
  </sheetData>
  <mergeCells count="13">
    <mergeCell ref="A11:B11"/>
    <mergeCell ref="A37:F37"/>
    <mergeCell ref="A40:F40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0.74803149606299213" right="0.74803149606299213" top="0.98425196850393704" bottom="0.98425196850393704" header="0.51181102362204722" footer="0.51181102362204722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workbookViewId="0">
      <selection activeCell="H30" sqref="H30"/>
    </sheetView>
  </sheetViews>
  <sheetFormatPr defaultRowHeight="15" x14ac:dyDescent="0.25"/>
  <cols>
    <col min="1" max="1" width="8.85546875" style="50" customWidth="1"/>
    <col min="2" max="2" width="37.42578125" style="59" customWidth="1"/>
    <col min="3" max="3" width="15.28515625" style="50" customWidth="1"/>
    <col min="4" max="5" width="10.7109375" style="51" customWidth="1"/>
    <col min="6" max="6" width="13.42578125" style="51" customWidth="1"/>
    <col min="7" max="7" width="13.140625" style="51" customWidth="1"/>
    <col min="8" max="8" width="22.7109375" style="50" customWidth="1"/>
    <col min="9" max="9" width="6.140625" customWidth="1"/>
    <col min="10" max="10" width="14" customWidth="1"/>
    <col min="11" max="11" width="12.5703125" customWidth="1"/>
    <col min="12" max="12" width="29.5703125" customWidth="1"/>
    <col min="13" max="13" width="14.42578125" customWidth="1"/>
    <col min="14" max="14" width="15.28515625" customWidth="1"/>
  </cols>
  <sheetData>
    <row r="2" spans="1:11" ht="12" customHeight="1" x14ac:dyDescent="0.25">
      <c r="A2" s="164" t="s">
        <v>22</v>
      </c>
      <c r="B2" s="164"/>
      <c r="C2" s="164"/>
      <c r="D2" s="164"/>
      <c r="E2" s="164"/>
      <c r="F2" s="164"/>
      <c r="G2" s="164"/>
      <c r="H2" s="164"/>
      <c r="I2" s="18"/>
    </row>
    <row r="3" spans="1:11" ht="10.5" customHeight="1" x14ac:dyDescent="0.25">
      <c r="A3" s="19"/>
      <c r="B3" s="56"/>
      <c r="C3" s="165"/>
      <c r="D3" s="165"/>
      <c r="E3" s="165"/>
      <c r="F3" s="165"/>
      <c r="G3" s="165"/>
      <c r="H3" s="165"/>
      <c r="I3" s="18"/>
    </row>
    <row r="4" spans="1:11" ht="6.75" hidden="1" customHeight="1" x14ac:dyDescent="0.25">
      <c r="A4" s="19"/>
      <c r="B4" s="56"/>
      <c r="C4" s="19"/>
      <c r="D4" s="40"/>
      <c r="E4" s="40"/>
      <c r="F4" s="40"/>
      <c r="G4" s="40"/>
      <c r="H4" s="19"/>
      <c r="I4" s="18"/>
    </row>
    <row r="5" spans="1:11" ht="20.25" customHeight="1" x14ac:dyDescent="0.25">
      <c r="A5" s="164" t="s">
        <v>23</v>
      </c>
      <c r="B5" s="164"/>
      <c r="C5" s="164"/>
      <c r="D5" s="164"/>
      <c r="E5" s="164"/>
      <c r="F5" s="164"/>
      <c r="G5" s="164"/>
      <c r="H5" s="164"/>
      <c r="I5" s="18"/>
    </row>
    <row r="6" spans="1:11" ht="9" customHeight="1" x14ac:dyDescent="0.25">
      <c r="A6" s="19"/>
      <c r="B6" s="56"/>
      <c r="E6" s="52" t="s">
        <v>24</v>
      </c>
      <c r="F6" s="53"/>
      <c r="G6" s="53"/>
      <c r="H6" s="20"/>
      <c r="I6" s="18"/>
    </row>
    <row r="7" spans="1:11" ht="9" customHeight="1" x14ac:dyDescent="0.25">
      <c r="A7" s="19"/>
      <c r="B7" s="56"/>
      <c r="E7" s="54"/>
      <c r="F7" s="53"/>
      <c r="G7" s="53"/>
      <c r="H7" s="20"/>
      <c r="I7" s="18"/>
    </row>
    <row r="8" spans="1:11" ht="12.6" customHeight="1" x14ac:dyDescent="0.25">
      <c r="A8" s="166" t="s">
        <v>25</v>
      </c>
      <c r="B8" s="166"/>
      <c r="C8" s="167" t="s">
        <v>26</v>
      </c>
      <c r="D8" s="168" t="s">
        <v>108</v>
      </c>
      <c r="E8" s="168"/>
      <c r="F8" s="168"/>
      <c r="G8" s="168"/>
      <c r="H8" s="168"/>
      <c r="I8" s="18"/>
    </row>
    <row r="9" spans="1:11" ht="14.25" customHeight="1" x14ac:dyDescent="0.25">
      <c r="A9" s="166"/>
      <c r="B9" s="166"/>
      <c r="C9" s="167"/>
      <c r="D9" s="169" t="s">
        <v>27</v>
      </c>
      <c r="E9" s="169"/>
      <c r="F9" s="169" t="s">
        <v>28</v>
      </c>
      <c r="G9" s="169"/>
      <c r="H9" s="166" t="s">
        <v>29</v>
      </c>
      <c r="I9" s="21"/>
    </row>
    <row r="10" spans="1:11" ht="25.5" customHeight="1" x14ac:dyDescent="0.25">
      <c r="A10" s="166"/>
      <c r="B10" s="166"/>
      <c r="C10" s="167"/>
      <c r="D10" s="92" t="s">
        <v>30</v>
      </c>
      <c r="E10" s="92" t="s">
        <v>31</v>
      </c>
      <c r="F10" s="92" t="s">
        <v>30</v>
      </c>
      <c r="G10" s="92" t="s">
        <v>31</v>
      </c>
      <c r="H10" s="166"/>
      <c r="I10" s="21"/>
    </row>
    <row r="11" spans="1:11" ht="9.6" customHeight="1" x14ac:dyDescent="0.25">
      <c r="A11" s="160" t="s">
        <v>32</v>
      </c>
      <c r="B11" s="161"/>
      <c r="C11" s="22">
        <v>1</v>
      </c>
      <c r="D11" s="66">
        <v>2</v>
      </c>
      <c r="E11" s="66">
        <v>3</v>
      </c>
      <c r="F11" s="66">
        <v>4</v>
      </c>
      <c r="G11" s="66">
        <v>5</v>
      </c>
      <c r="H11" s="67">
        <v>6</v>
      </c>
      <c r="I11" s="21"/>
    </row>
    <row r="12" spans="1:11" ht="47.25" customHeight="1" x14ac:dyDescent="0.25">
      <c r="A12" s="23">
        <v>1</v>
      </c>
      <c r="B12" s="36" t="s">
        <v>33</v>
      </c>
      <c r="C12" s="37" t="s">
        <v>34</v>
      </c>
      <c r="D12" s="68">
        <v>41</v>
      </c>
      <c r="E12" s="68">
        <v>41</v>
      </c>
      <c r="F12" s="75">
        <v>332493.28000000003</v>
      </c>
      <c r="G12" s="69">
        <v>638742.14</v>
      </c>
      <c r="H12" s="70"/>
      <c r="I12" s="21"/>
    </row>
    <row r="13" spans="1:11" ht="38.25" customHeight="1" x14ac:dyDescent="0.25">
      <c r="A13" s="23">
        <v>2</v>
      </c>
      <c r="B13" s="36" t="s">
        <v>85</v>
      </c>
      <c r="C13" s="37" t="s">
        <v>35</v>
      </c>
      <c r="D13" s="68">
        <v>3174</v>
      </c>
      <c r="E13" s="68">
        <f>D13</f>
        <v>3174</v>
      </c>
      <c r="F13" s="73">
        <v>69386</v>
      </c>
      <c r="G13" s="73">
        <f>F13</f>
        <v>69386</v>
      </c>
      <c r="H13" s="70"/>
      <c r="I13" s="21"/>
    </row>
    <row r="14" spans="1:11" ht="37.5" customHeight="1" x14ac:dyDescent="0.25">
      <c r="A14" s="24">
        <v>3</v>
      </c>
      <c r="B14" s="34" t="s">
        <v>36</v>
      </c>
      <c r="C14" s="38" t="s">
        <v>35</v>
      </c>
      <c r="D14" s="71">
        <f>D15+D16+D17+D18+D19+D20+D21+D22+D23+D24+D25+D26+D27+D28+D29+D30</f>
        <v>6727</v>
      </c>
      <c r="E14" s="71">
        <f>E15+E16+E17+E18+E19+E20+E21+E22+E23+E24+E25+E26+E27+E28+E29+E30</f>
        <v>6727</v>
      </c>
      <c r="F14" s="71">
        <f t="shared" ref="F14:G14" si="0">F15+F16+F17+F18+F19+F20+F21+F22+F23+F24+F25+F26+F27+F28+F29+F30</f>
        <v>161062</v>
      </c>
      <c r="G14" s="71">
        <f t="shared" si="0"/>
        <v>161062</v>
      </c>
      <c r="H14" s="39" t="s">
        <v>110</v>
      </c>
      <c r="I14" s="21"/>
      <c r="K14" s="76"/>
    </row>
    <row r="15" spans="1:11" s="42" customFormat="1" ht="23.45" customHeight="1" x14ac:dyDescent="0.25">
      <c r="A15" s="47" t="s">
        <v>45</v>
      </c>
      <c r="B15" s="48" t="s">
        <v>54</v>
      </c>
      <c r="C15" s="37" t="s">
        <v>35</v>
      </c>
      <c r="D15" s="64">
        <v>40</v>
      </c>
      <c r="E15" s="64">
        <f>D15</f>
        <v>40</v>
      </c>
      <c r="F15" s="64">
        <v>234</v>
      </c>
      <c r="G15" s="64">
        <f>F15</f>
        <v>234</v>
      </c>
      <c r="H15" s="72"/>
      <c r="I15" s="41"/>
      <c r="J15" s="62"/>
      <c r="K15" s="81"/>
    </row>
    <row r="16" spans="1:11" ht="23.45" customHeight="1" x14ac:dyDescent="0.25">
      <c r="A16" s="47" t="s">
        <v>46</v>
      </c>
      <c r="B16" s="57" t="s">
        <v>55</v>
      </c>
      <c r="C16" s="38" t="s">
        <v>35</v>
      </c>
      <c r="D16" s="64">
        <v>104</v>
      </c>
      <c r="E16" s="64">
        <f t="shared" ref="E16:E31" si="1">D16</f>
        <v>104</v>
      </c>
      <c r="F16" s="64">
        <v>1223</v>
      </c>
      <c r="G16" s="64">
        <f t="shared" ref="G16:G31" si="2">F16</f>
        <v>1223</v>
      </c>
      <c r="H16" s="72"/>
      <c r="I16" s="41"/>
      <c r="J16" s="62"/>
      <c r="K16" s="81"/>
    </row>
    <row r="17" spans="1:11" ht="23.45" customHeight="1" x14ac:dyDescent="0.25">
      <c r="A17" s="47" t="s">
        <v>47</v>
      </c>
      <c r="B17" s="57" t="s">
        <v>56</v>
      </c>
      <c r="C17" s="38" t="s">
        <v>35</v>
      </c>
      <c r="D17" s="64">
        <v>223</v>
      </c>
      <c r="E17" s="64">
        <f t="shared" si="1"/>
        <v>223</v>
      </c>
      <c r="F17" s="64">
        <v>3136</v>
      </c>
      <c r="G17" s="64">
        <f t="shared" si="2"/>
        <v>3136</v>
      </c>
      <c r="H17" s="72"/>
      <c r="I17" s="41"/>
      <c r="J17" s="62"/>
      <c r="K17" s="81"/>
    </row>
    <row r="18" spans="1:11" ht="23.45" customHeight="1" x14ac:dyDescent="0.25">
      <c r="A18" s="47" t="s">
        <v>48</v>
      </c>
      <c r="B18" s="57" t="s">
        <v>57</v>
      </c>
      <c r="C18" s="37" t="s">
        <v>35</v>
      </c>
      <c r="D18" s="64">
        <v>356</v>
      </c>
      <c r="E18" s="64">
        <f t="shared" si="1"/>
        <v>356</v>
      </c>
      <c r="F18" s="64">
        <v>7455</v>
      </c>
      <c r="G18" s="64">
        <f t="shared" si="2"/>
        <v>7455</v>
      </c>
      <c r="H18" s="72"/>
      <c r="I18" s="41"/>
      <c r="J18" s="62"/>
      <c r="K18" s="81"/>
    </row>
    <row r="19" spans="1:11" ht="28.5" customHeight="1" x14ac:dyDescent="0.25">
      <c r="A19" s="47" t="s">
        <v>49</v>
      </c>
      <c r="B19" s="58" t="s">
        <v>58</v>
      </c>
      <c r="C19" s="37" t="s">
        <v>35</v>
      </c>
      <c r="D19" s="64">
        <v>627</v>
      </c>
      <c r="E19" s="64">
        <f t="shared" si="1"/>
        <v>627</v>
      </c>
      <c r="F19" s="64">
        <v>85381</v>
      </c>
      <c r="G19" s="64">
        <f t="shared" si="2"/>
        <v>85381</v>
      </c>
      <c r="H19" s="72"/>
      <c r="I19" s="41"/>
      <c r="J19" s="62"/>
      <c r="K19" s="81"/>
    </row>
    <row r="20" spans="1:11" ht="27" customHeight="1" x14ac:dyDescent="0.25">
      <c r="A20" s="47" t="s">
        <v>50</v>
      </c>
      <c r="B20" s="57" t="s">
        <v>59</v>
      </c>
      <c r="C20" s="38" t="s">
        <v>35</v>
      </c>
      <c r="D20" s="64">
        <v>628</v>
      </c>
      <c r="E20" s="64">
        <f t="shared" si="1"/>
        <v>628</v>
      </c>
      <c r="F20" s="64">
        <v>22687</v>
      </c>
      <c r="G20" s="64">
        <f t="shared" si="2"/>
        <v>22687</v>
      </c>
      <c r="H20" s="72"/>
      <c r="I20" s="41"/>
      <c r="J20" s="62"/>
      <c r="K20" s="81"/>
    </row>
    <row r="21" spans="1:11" ht="23.45" customHeight="1" x14ac:dyDescent="0.25">
      <c r="A21" s="47" t="s">
        <v>51</v>
      </c>
      <c r="B21" s="57" t="s">
        <v>60</v>
      </c>
      <c r="C21" s="38" t="s">
        <v>35</v>
      </c>
      <c r="D21" s="64">
        <v>386</v>
      </c>
      <c r="E21" s="64">
        <f t="shared" si="1"/>
        <v>386</v>
      </c>
      <c r="F21" s="64">
        <v>4103</v>
      </c>
      <c r="G21" s="64">
        <f t="shared" si="2"/>
        <v>4103</v>
      </c>
      <c r="H21" s="72"/>
      <c r="I21" s="41"/>
      <c r="J21" s="62"/>
      <c r="K21" s="81"/>
    </row>
    <row r="22" spans="1:11" ht="30" customHeight="1" x14ac:dyDescent="0.25">
      <c r="A22" s="47" t="s">
        <v>52</v>
      </c>
      <c r="B22" s="57" t="s">
        <v>61</v>
      </c>
      <c r="C22" s="37" t="s">
        <v>35</v>
      </c>
      <c r="D22" s="64">
        <v>395</v>
      </c>
      <c r="E22" s="64">
        <f t="shared" si="1"/>
        <v>395</v>
      </c>
      <c r="F22" s="64">
        <v>3278</v>
      </c>
      <c r="G22" s="64">
        <f t="shared" si="2"/>
        <v>3278</v>
      </c>
      <c r="H22" s="72"/>
      <c r="I22" s="41"/>
      <c r="J22" s="62"/>
      <c r="K22" s="81"/>
    </row>
    <row r="23" spans="1:11" ht="23.45" customHeight="1" x14ac:dyDescent="0.25">
      <c r="A23" s="47" t="s">
        <v>53</v>
      </c>
      <c r="B23" s="57" t="s">
        <v>62</v>
      </c>
      <c r="C23" s="37" t="s">
        <v>35</v>
      </c>
      <c r="D23" s="64">
        <v>69</v>
      </c>
      <c r="E23" s="64">
        <f t="shared" si="1"/>
        <v>69</v>
      </c>
      <c r="F23" s="64">
        <v>770</v>
      </c>
      <c r="G23" s="64">
        <f t="shared" si="2"/>
        <v>770</v>
      </c>
      <c r="H23" s="72"/>
      <c r="I23" s="41"/>
      <c r="J23" s="62"/>
      <c r="K23" s="81"/>
    </row>
    <row r="24" spans="1:11" ht="23.45" customHeight="1" x14ac:dyDescent="0.25">
      <c r="A24" s="47" t="s">
        <v>63</v>
      </c>
      <c r="B24" s="57" t="s">
        <v>64</v>
      </c>
      <c r="C24" s="38" t="s">
        <v>35</v>
      </c>
      <c r="D24" s="64">
        <v>103</v>
      </c>
      <c r="E24" s="64">
        <f t="shared" si="1"/>
        <v>103</v>
      </c>
      <c r="F24" s="64">
        <v>1094</v>
      </c>
      <c r="G24" s="64">
        <f t="shared" si="2"/>
        <v>1094</v>
      </c>
      <c r="H24" s="72"/>
      <c r="I24" s="41"/>
      <c r="J24" s="62"/>
      <c r="K24" s="81"/>
    </row>
    <row r="25" spans="1:11" ht="23.45" customHeight="1" x14ac:dyDescent="0.25">
      <c r="A25" s="47" t="s">
        <v>65</v>
      </c>
      <c r="B25" s="57" t="s">
        <v>66</v>
      </c>
      <c r="C25" s="38" t="s">
        <v>35</v>
      </c>
      <c r="D25" s="64">
        <v>523</v>
      </c>
      <c r="E25" s="64">
        <f t="shared" si="1"/>
        <v>523</v>
      </c>
      <c r="F25" s="64">
        <v>5500</v>
      </c>
      <c r="G25" s="64">
        <f t="shared" si="2"/>
        <v>5500</v>
      </c>
      <c r="H25" s="72"/>
      <c r="I25" s="41"/>
      <c r="J25" s="62"/>
      <c r="K25" s="81"/>
    </row>
    <row r="26" spans="1:11" ht="23.45" customHeight="1" x14ac:dyDescent="0.25">
      <c r="A26" s="47" t="s">
        <v>67</v>
      </c>
      <c r="B26" s="57" t="s">
        <v>68</v>
      </c>
      <c r="C26" s="37" t="s">
        <v>35</v>
      </c>
      <c r="D26" s="64">
        <v>2571</v>
      </c>
      <c r="E26" s="64">
        <f t="shared" si="1"/>
        <v>2571</v>
      </c>
      <c r="F26" s="64">
        <v>10275</v>
      </c>
      <c r="G26" s="64">
        <f t="shared" si="2"/>
        <v>10275</v>
      </c>
      <c r="H26" s="72"/>
      <c r="I26" s="41"/>
      <c r="J26" s="62"/>
      <c r="K26" s="81"/>
    </row>
    <row r="27" spans="1:11" ht="23.45" customHeight="1" x14ac:dyDescent="0.25">
      <c r="A27" s="47" t="s">
        <v>69</v>
      </c>
      <c r="B27" s="57" t="s">
        <v>70</v>
      </c>
      <c r="C27" s="37" t="s">
        <v>35</v>
      </c>
      <c r="D27" s="64">
        <v>5</v>
      </c>
      <c r="E27" s="64">
        <f t="shared" si="1"/>
        <v>5</v>
      </c>
      <c r="F27" s="64">
        <v>616</v>
      </c>
      <c r="G27" s="64">
        <f t="shared" si="2"/>
        <v>616</v>
      </c>
      <c r="H27" s="72"/>
      <c r="I27" s="41"/>
      <c r="J27" s="62"/>
      <c r="K27" s="81"/>
    </row>
    <row r="28" spans="1:11" ht="23.45" customHeight="1" x14ac:dyDescent="0.25">
      <c r="A28" s="47" t="s">
        <v>71</v>
      </c>
      <c r="B28" s="57" t="s">
        <v>72</v>
      </c>
      <c r="C28" s="38" t="s">
        <v>35</v>
      </c>
      <c r="D28" s="64">
        <v>23</v>
      </c>
      <c r="E28" s="64">
        <f t="shared" si="1"/>
        <v>23</v>
      </c>
      <c r="F28" s="64">
        <v>171</v>
      </c>
      <c r="G28" s="64">
        <f t="shared" si="2"/>
        <v>171</v>
      </c>
      <c r="H28" s="72"/>
      <c r="I28" s="41"/>
      <c r="J28" s="62"/>
      <c r="K28" s="81"/>
    </row>
    <row r="29" spans="1:11" ht="23.45" customHeight="1" x14ac:dyDescent="0.25">
      <c r="A29" s="47" t="s">
        <v>73</v>
      </c>
      <c r="B29" s="57" t="s">
        <v>74</v>
      </c>
      <c r="C29" s="38" t="s">
        <v>35</v>
      </c>
      <c r="D29" s="64">
        <v>560</v>
      </c>
      <c r="E29" s="64">
        <f t="shared" si="1"/>
        <v>560</v>
      </c>
      <c r="F29" s="64">
        <v>13885</v>
      </c>
      <c r="G29" s="64">
        <f t="shared" si="2"/>
        <v>13885</v>
      </c>
      <c r="H29" s="72"/>
      <c r="I29" s="41"/>
      <c r="J29" s="62"/>
      <c r="K29" s="81"/>
    </row>
    <row r="30" spans="1:11" ht="44.25" customHeight="1" x14ac:dyDescent="0.25">
      <c r="A30" s="47" t="s">
        <v>75</v>
      </c>
      <c r="B30" s="57" t="s">
        <v>76</v>
      </c>
      <c r="C30" s="38" t="s">
        <v>35</v>
      </c>
      <c r="D30" s="64">
        <v>114</v>
      </c>
      <c r="E30" s="64">
        <f t="shared" si="1"/>
        <v>114</v>
      </c>
      <c r="F30" s="64">
        <v>1254</v>
      </c>
      <c r="G30" s="64">
        <f t="shared" si="2"/>
        <v>1254</v>
      </c>
      <c r="H30" s="72"/>
      <c r="I30" s="41"/>
      <c r="J30" s="62"/>
      <c r="K30" s="81"/>
    </row>
    <row r="31" spans="1:11" ht="29.25" customHeight="1" x14ac:dyDescent="0.25">
      <c r="A31" s="47" t="s">
        <v>77</v>
      </c>
      <c r="B31" s="57" t="s">
        <v>78</v>
      </c>
      <c r="C31" s="38" t="s">
        <v>35</v>
      </c>
      <c r="D31" s="64">
        <v>0</v>
      </c>
      <c r="E31" s="64">
        <f t="shared" si="1"/>
        <v>0</v>
      </c>
      <c r="F31" s="64">
        <v>0</v>
      </c>
      <c r="G31" s="64">
        <f t="shared" si="2"/>
        <v>0</v>
      </c>
      <c r="H31" s="65"/>
      <c r="I31" s="21"/>
      <c r="J31" s="10"/>
    </row>
    <row r="32" spans="1:11" ht="45.75" customHeight="1" x14ac:dyDescent="0.25">
      <c r="A32" s="25"/>
      <c r="B32" s="35" t="s">
        <v>37</v>
      </c>
      <c r="C32" s="32"/>
      <c r="D32" s="64" t="s">
        <v>38</v>
      </c>
      <c r="E32" s="64" t="s">
        <v>38</v>
      </c>
      <c r="F32" s="71">
        <f>F14+F12+F13</f>
        <v>562941.28</v>
      </c>
      <c r="G32" s="71">
        <f>G14+G12+G13</f>
        <v>869190.14</v>
      </c>
      <c r="H32" s="65"/>
      <c r="I32" s="21"/>
      <c r="J32" s="10"/>
    </row>
    <row r="33" spans="1:15" ht="36.75" customHeight="1" x14ac:dyDescent="0.25">
      <c r="A33" s="24"/>
      <c r="B33" s="34" t="s">
        <v>39</v>
      </c>
      <c r="C33" s="32" t="s">
        <v>40</v>
      </c>
      <c r="D33" s="64" t="s">
        <v>41</v>
      </c>
      <c r="E33" s="64" t="s">
        <v>41</v>
      </c>
      <c r="F33" s="64"/>
      <c r="G33" s="64"/>
      <c r="H33" s="65"/>
      <c r="J33" s="10"/>
      <c r="O33" s="33"/>
    </row>
    <row r="34" spans="1:15" ht="15" customHeight="1" x14ac:dyDescent="0.25">
      <c r="A34" s="60"/>
      <c r="B34" s="61"/>
      <c r="C34" s="60"/>
      <c r="D34" s="62"/>
      <c r="E34" s="62"/>
      <c r="F34" s="62"/>
      <c r="G34" s="62"/>
      <c r="H34" s="63"/>
      <c r="I34" s="10"/>
      <c r="J34" s="10"/>
      <c r="O34" s="33"/>
    </row>
    <row r="35" spans="1:15" ht="15.75" customHeight="1" x14ac:dyDescent="0.25">
      <c r="A35" s="60"/>
      <c r="B35" s="61"/>
      <c r="C35" s="60"/>
      <c r="D35" s="62"/>
      <c r="E35" s="62"/>
      <c r="F35" s="62"/>
      <c r="G35" s="62"/>
      <c r="H35" s="63"/>
      <c r="I35" s="10"/>
      <c r="O35" s="33"/>
    </row>
    <row r="36" spans="1:15" ht="15" customHeight="1" x14ac:dyDescent="0.25">
      <c r="A36" s="94" t="s">
        <v>103</v>
      </c>
      <c r="B36" s="82"/>
      <c r="C36" s="95"/>
      <c r="D36" s="96"/>
      <c r="E36" s="97"/>
      <c r="F36" s="55" t="s">
        <v>104</v>
      </c>
      <c r="G36" s="83"/>
      <c r="H36" s="63"/>
      <c r="I36" s="10"/>
      <c r="O36" s="33"/>
    </row>
    <row r="37" spans="1:15" ht="15" customHeight="1" x14ac:dyDescent="0.25">
      <c r="A37" s="162" t="s">
        <v>42</v>
      </c>
      <c r="B37" s="162"/>
      <c r="C37" s="162"/>
      <c r="D37" s="162"/>
      <c r="E37" s="162"/>
      <c r="F37" s="162"/>
      <c r="G37" s="83"/>
      <c r="H37" s="84"/>
      <c r="I37" s="10"/>
      <c r="O37" s="33"/>
    </row>
    <row r="38" spans="1:15" ht="15" customHeight="1" x14ac:dyDescent="0.25">
      <c r="A38" s="93"/>
      <c r="B38" s="85"/>
      <c r="C38" s="49"/>
      <c r="D38" s="55"/>
      <c r="E38" s="55"/>
      <c r="F38" s="55"/>
      <c r="G38" s="55"/>
      <c r="H38" s="49"/>
      <c r="O38" s="33"/>
    </row>
    <row r="39" spans="1:15" ht="15" customHeight="1" x14ac:dyDescent="0.25">
      <c r="A39" s="94" t="s">
        <v>105</v>
      </c>
      <c r="B39" s="85"/>
      <c r="C39" s="95"/>
      <c r="D39" s="96"/>
      <c r="E39" s="99"/>
      <c r="F39" s="98" t="s">
        <v>106</v>
      </c>
      <c r="G39" s="55"/>
      <c r="H39" s="49"/>
      <c r="O39" s="33"/>
    </row>
    <row r="40" spans="1:15" ht="15" customHeight="1" x14ac:dyDescent="0.25">
      <c r="A40" s="163" t="s">
        <v>86</v>
      </c>
      <c r="B40" s="163"/>
      <c r="C40" s="163"/>
      <c r="D40" s="163"/>
      <c r="E40" s="163"/>
      <c r="F40" s="163"/>
      <c r="G40" s="55"/>
      <c r="H40" s="49"/>
      <c r="O40" s="33"/>
    </row>
    <row r="41" spans="1:15" ht="15" customHeight="1" x14ac:dyDescent="0.25">
      <c r="A41" s="93"/>
      <c r="B41" s="85"/>
      <c r="C41" s="49"/>
      <c r="D41" s="55"/>
      <c r="E41" s="55"/>
      <c r="F41" s="55"/>
      <c r="G41" s="55"/>
      <c r="H41" s="49"/>
      <c r="O41" s="33"/>
    </row>
    <row r="42" spans="1:15" x14ac:dyDescent="0.25">
      <c r="A42" s="93"/>
      <c r="B42" s="85"/>
      <c r="C42" s="49"/>
      <c r="D42" s="55"/>
      <c r="E42" s="55"/>
      <c r="F42" s="55"/>
      <c r="G42" s="55"/>
      <c r="H42" s="49"/>
      <c r="O42" s="33"/>
    </row>
    <row r="43" spans="1:15" x14ac:dyDescent="0.25">
      <c r="A43" s="94" t="s">
        <v>100</v>
      </c>
      <c r="B43" s="85"/>
      <c r="C43" s="49"/>
      <c r="D43" s="55"/>
      <c r="E43" s="55"/>
      <c r="F43" s="55"/>
      <c r="G43" s="55"/>
      <c r="H43" s="49"/>
      <c r="O43" s="33"/>
    </row>
    <row r="44" spans="1:15" x14ac:dyDescent="0.25">
      <c r="A44" s="86" t="s">
        <v>79</v>
      </c>
      <c r="B44" s="87"/>
      <c r="C44" s="49"/>
      <c r="D44" s="55"/>
      <c r="E44" s="55"/>
      <c r="F44" s="55"/>
      <c r="G44" s="55"/>
      <c r="H44" s="49"/>
      <c r="O44" s="33"/>
    </row>
    <row r="45" spans="1:15" ht="21.75" customHeight="1" x14ac:dyDescent="0.25">
      <c r="A45" s="164"/>
      <c r="B45" s="164"/>
      <c r="C45" s="49"/>
      <c r="D45" s="55"/>
      <c r="E45" s="55"/>
      <c r="F45" s="55"/>
      <c r="G45" s="55"/>
      <c r="H45" s="49" t="s">
        <v>109</v>
      </c>
      <c r="O45" s="33"/>
    </row>
    <row r="46" spans="1:15" x14ac:dyDescent="0.25">
      <c r="A46" s="49"/>
      <c r="B46" s="88"/>
      <c r="C46" s="49"/>
      <c r="D46" s="55"/>
      <c r="E46" s="55"/>
      <c r="F46" s="55"/>
      <c r="G46" s="55"/>
      <c r="H46" s="49"/>
      <c r="O46" s="33"/>
    </row>
    <row r="47" spans="1:15" ht="38.25" customHeight="1" x14ac:dyDescent="0.25">
      <c r="A47" s="49"/>
      <c r="B47" s="88"/>
      <c r="C47" s="49"/>
      <c r="D47" s="55"/>
      <c r="E47" s="55"/>
      <c r="F47" s="55"/>
      <c r="G47" s="55"/>
      <c r="H47" s="49"/>
      <c r="O47" s="33"/>
    </row>
    <row r="48" spans="1:15" x14ac:dyDescent="0.25">
      <c r="O48" s="33"/>
    </row>
    <row r="49" spans="15:15" x14ac:dyDescent="0.25">
      <c r="O49" s="33"/>
    </row>
    <row r="50" spans="15:15" x14ac:dyDescent="0.25">
      <c r="O50" s="33"/>
    </row>
    <row r="51" spans="15:15" x14ac:dyDescent="0.25">
      <c r="O51" s="33"/>
    </row>
    <row r="52" spans="15:15" x14ac:dyDescent="0.25">
      <c r="O52" s="33"/>
    </row>
    <row r="53" spans="15:15" x14ac:dyDescent="0.25">
      <c r="O53" s="33"/>
    </row>
    <row r="54" spans="15:15" x14ac:dyDescent="0.25">
      <c r="O54" s="33"/>
    </row>
    <row r="55" spans="15:15" x14ac:dyDescent="0.25">
      <c r="O55" s="33"/>
    </row>
    <row r="56" spans="15:15" x14ac:dyDescent="0.25">
      <c r="O56" s="33"/>
    </row>
    <row r="57" spans="15:15" x14ac:dyDescent="0.25">
      <c r="O57" s="33"/>
    </row>
    <row r="58" spans="15:15" x14ac:dyDescent="0.25">
      <c r="O58" s="33"/>
    </row>
    <row r="59" spans="15:15" x14ac:dyDescent="0.25">
      <c r="O59" s="33"/>
    </row>
    <row r="60" spans="15:15" x14ac:dyDescent="0.25">
      <c r="O60" s="33"/>
    </row>
  </sheetData>
  <mergeCells count="13">
    <mergeCell ref="A11:B11"/>
    <mergeCell ref="A37:F37"/>
    <mergeCell ref="A40:F40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1.1023622047244095" right="0.31496062992125984" top="0.74803149606299213" bottom="0.74803149606299213" header="0.31496062992125984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topLeftCell="A8" workbookViewId="0">
      <selection activeCell="G33" sqref="G33"/>
    </sheetView>
  </sheetViews>
  <sheetFormatPr defaultRowHeight="15" x14ac:dyDescent="0.25"/>
  <cols>
    <col min="1" max="1" width="8.85546875" style="50" customWidth="1"/>
    <col min="2" max="2" width="37.42578125" style="59" customWidth="1"/>
    <col min="3" max="3" width="15.28515625" style="50" customWidth="1"/>
    <col min="4" max="5" width="10.7109375" style="51" customWidth="1"/>
    <col min="6" max="6" width="13.42578125" style="51" customWidth="1"/>
    <col min="7" max="7" width="13.140625" style="51" customWidth="1"/>
    <col min="8" max="8" width="22.7109375" style="50" customWidth="1"/>
    <col min="9" max="9" width="6.140625" customWidth="1"/>
    <col min="10" max="10" width="14" customWidth="1"/>
    <col min="11" max="11" width="12.5703125" customWidth="1"/>
    <col min="12" max="12" width="29.5703125" customWidth="1"/>
    <col min="13" max="13" width="14.42578125" customWidth="1"/>
    <col min="14" max="14" width="15.28515625" customWidth="1"/>
  </cols>
  <sheetData>
    <row r="2" spans="1:11" ht="12" customHeight="1" x14ac:dyDescent="0.25">
      <c r="A2" s="164" t="s">
        <v>22</v>
      </c>
      <c r="B2" s="164"/>
      <c r="C2" s="164"/>
      <c r="D2" s="164"/>
      <c r="E2" s="164"/>
      <c r="F2" s="164"/>
      <c r="G2" s="164"/>
      <c r="H2" s="164"/>
      <c r="I2" s="18"/>
    </row>
    <row r="3" spans="1:11" ht="10.5" customHeight="1" x14ac:dyDescent="0.25">
      <c r="A3" s="19"/>
      <c r="B3" s="56"/>
      <c r="C3" s="165"/>
      <c r="D3" s="165"/>
      <c r="E3" s="165"/>
      <c r="F3" s="165"/>
      <c r="G3" s="165"/>
      <c r="H3" s="165"/>
      <c r="I3" s="18"/>
    </row>
    <row r="4" spans="1:11" ht="6.75" hidden="1" customHeight="1" x14ac:dyDescent="0.25">
      <c r="A4" s="19"/>
      <c r="B4" s="56"/>
      <c r="C4" s="19"/>
      <c r="D4" s="40"/>
      <c r="E4" s="40"/>
      <c r="F4" s="40"/>
      <c r="G4" s="40"/>
      <c r="H4" s="19"/>
      <c r="I4" s="18"/>
    </row>
    <row r="5" spans="1:11" ht="20.25" customHeight="1" x14ac:dyDescent="0.25">
      <c r="A5" s="164" t="s">
        <v>23</v>
      </c>
      <c r="B5" s="164"/>
      <c r="C5" s="164"/>
      <c r="D5" s="164"/>
      <c r="E5" s="164"/>
      <c r="F5" s="164"/>
      <c r="G5" s="164"/>
      <c r="H5" s="164"/>
      <c r="I5" s="18"/>
    </row>
    <row r="6" spans="1:11" ht="9" customHeight="1" x14ac:dyDescent="0.25">
      <c r="A6" s="19"/>
      <c r="B6" s="56"/>
      <c r="E6" s="52" t="s">
        <v>24</v>
      </c>
      <c r="F6" s="53"/>
      <c r="G6" s="53"/>
      <c r="H6" s="20"/>
      <c r="I6" s="18"/>
    </row>
    <row r="7" spans="1:11" ht="9" customHeight="1" x14ac:dyDescent="0.25">
      <c r="A7" s="19"/>
      <c r="B7" s="56"/>
      <c r="E7" s="54"/>
      <c r="F7" s="53"/>
      <c r="G7" s="53"/>
      <c r="H7" s="20"/>
      <c r="I7" s="18"/>
    </row>
    <row r="8" spans="1:11" ht="12.6" customHeight="1" x14ac:dyDescent="0.25">
      <c r="A8" s="166" t="s">
        <v>25</v>
      </c>
      <c r="B8" s="166"/>
      <c r="C8" s="167" t="s">
        <v>26</v>
      </c>
      <c r="D8" s="168" t="s">
        <v>111</v>
      </c>
      <c r="E8" s="168"/>
      <c r="F8" s="168"/>
      <c r="G8" s="168"/>
      <c r="H8" s="168"/>
      <c r="I8" s="18"/>
    </row>
    <row r="9" spans="1:11" ht="14.25" customHeight="1" x14ac:dyDescent="0.25">
      <c r="A9" s="166"/>
      <c r="B9" s="166"/>
      <c r="C9" s="167"/>
      <c r="D9" s="169" t="s">
        <v>27</v>
      </c>
      <c r="E9" s="169"/>
      <c r="F9" s="169" t="s">
        <v>28</v>
      </c>
      <c r="G9" s="169"/>
      <c r="H9" s="166" t="s">
        <v>29</v>
      </c>
      <c r="I9" s="21"/>
    </row>
    <row r="10" spans="1:11" ht="25.5" customHeight="1" x14ac:dyDescent="0.25">
      <c r="A10" s="166"/>
      <c r="B10" s="166"/>
      <c r="C10" s="167"/>
      <c r="D10" s="100" t="s">
        <v>30</v>
      </c>
      <c r="E10" s="100" t="s">
        <v>31</v>
      </c>
      <c r="F10" s="100" t="s">
        <v>30</v>
      </c>
      <c r="G10" s="100" t="s">
        <v>31</v>
      </c>
      <c r="H10" s="166"/>
      <c r="I10" s="21"/>
    </row>
    <row r="11" spans="1:11" ht="9.6" customHeight="1" x14ac:dyDescent="0.25">
      <c r="A11" s="160" t="s">
        <v>32</v>
      </c>
      <c r="B11" s="161"/>
      <c r="C11" s="22">
        <v>1</v>
      </c>
      <c r="D11" s="66">
        <v>2</v>
      </c>
      <c r="E11" s="66">
        <v>3</v>
      </c>
      <c r="F11" s="66">
        <v>4</v>
      </c>
      <c r="G11" s="66">
        <v>5</v>
      </c>
      <c r="H11" s="67">
        <v>6</v>
      </c>
      <c r="I11" s="21"/>
    </row>
    <row r="12" spans="1:11" ht="47.25" customHeight="1" x14ac:dyDescent="0.25">
      <c r="A12" s="23">
        <v>1</v>
      </c>
      <c r="B12" s="36" t="s">
        <v>33</v>
      </c>
      <c r="C12" s="37" t="s">
        <v>34</v>
      </c>
      <c r="D12" s="68">
        <v>41</v>
      </c>
      <c r="E12" s="68">
        <v>41</v>
      </c>
      <c r="F12" s="75">
        <v>332493.28000000003</v>
      </c>
      <c r="G12" s="69">
        <v>638742.14</v>
      </c>
      <c r="H12" s="70"/>
      <c r="I12" s="21"/>
    </row>
    <row r="13" spans="1:11" ht="38.25" customHeight="1" x14ac:dyDescent="0.25">
      <c r="A13" s="23">
        <v>2</v>
      </c>
      <c r="B13" s="36" t="s">
        <v>85</v>
      </c>
      <c r="C13" s="37" t="s">
        <v>35</v>
      </c>
      <c r="D13" s="68">
        <v>4218</v>
      </c>
      <c r="E13" s="68">
        <v>7392</v>
      </c>
      <c r="F13" s="73">
        <v>135213</v>
      </c>
      <c r="G13" s="73">
        <v>204599</v>
      </c>
      <c r="H13" s="70"/>
      <c r="I13" s="21"/>
    </row>
    <row r="14" spans="1:11" ht="37.5" customHeight="1" x14ac:dyDescent="0.25">
      <c r="A14" s="24">
        <v>3</v>
      </c>
      <c r="B14" s="34" t="s">
        <v>36</v>
      </c>
      <c r="C14" s="38" t="s">
        <v>35</v>
      </c>
      <c r="D14" s="71">
        <f>D15+D16+D17+D18+D19+D20+D21+D22+D23+D24+D25+D26+D27+D28+D29+D30</f>
        <v>4775</v>
      </c>
      <c r="E14" s="71">
        <f>E15+E16+E17+E18+E19+E20+E21+E22+E23+E24+E25+E26+E27+E28+E29+E30</f>
        <v>11502</v>
      </c>
      <c r="F14" s="71">
        <f t="shared" ref="F14:G14" si="0">F15+F16+F17+F18+F19+F20+F21+F22+F23+F24+F25+F26+F27+F28+F29+F30</f>
        <v>106763</v>
      </c>
      <c r="G14" s="71">
        <f t="shared" si="0"/>
        <v>267825</v>
      </c>
      <c r="H14" s="39" t="s">
        <v>110</v>
      </c>
      <c r="I14" s="21"/>
      <c r="K14" s="76"/>
    </row>
    <row r="15" spans="1:11" s="42" customFormat="1" ht="23.45" customHeight="1" x14ac:dyDescent="0.25">
      <c r="A15" s="47" t="s">
        <v>45</v>
      </c>
      <c r="B15" s="48" t="s">
        <v>54</v>
      </c>
      <c r="C15" s="37" t="s">
        <v>35</v>
      </c>
      <c r="D15" s="64">
        <v>20</v>
      </c>
      <c r="E15" s="64">
        <f>D15+'Январь 21'!E15</f>
        <v>60</v>
      </c>
      <c r="F15" s="64">
        <v>90</v>
      </c>
      <c r="G15" s="64">
        <f>F15+'Январь 21'!G15</f>
        <v>324</v>
      </c>
      <c r="H15" s="72"/>
      <c r="I15" s="41"/>
      <c r="J15" s="62"/>
      <c r="K15" s="81"/>
    </row>
    <row r="16" spans="1:11" ht="23.45" customHeight="1" x14ac:dyDescent="0.25">
      <c r="A16" s="47" t="s">
        <v>46</v>
      </c>
      <c r="B16" s="57" t="s">
        <v>55</v>
      </c>
      <c r="C16" s="38" t="s">
        <v>35</v>
      </c>
      <c r="D16" s="64">
        <v>58</v>
      </c>
      <c r="E16" s="64">
        <f>D16+'Январь 21'!E16</f>
        <v>162</v>
      </c>
      <c r="F16" s="64">
        <v>1078</v>
      </c>
      <c r="G16" s="64">
        <f>F16+'Январь 21'!G16</f>
        <v>2301</v>
      </c>
      <c r="H16" s="72"/>
      <c r="I16" s="41"/>
      <c r="J16" s="62"/>
      <c r="K16" s="81"/>
    </row>
    <row r="17" spans="1:11" ht="23.45" customHeight="1" x14ac:dyDescent="0.25">
      <c r="A17" s="47" t="s">
        <v>47</v>
      </c>
      <c r="B17" s="57" t="s">
        <v>56</v>
      </c>
      <c r="C17" s="38" t="s">
        <v>35</v>
      </c>
      <c r="D17" s="64">
        <v>185</v>
      </c>
      <c r="E17" s="64">
        <f>D17+'Январь 21'!E17</f>
        <v>408</v>
      </c>
      <c r="F17" s="64">
        <v>2408</v>
      </c>
      <c r="G17" s="64">
        <f>F17+'Январь 21'!G17</f>
        <v>5544</v>
      </c>
      <c r="H17" s="72"/>
      <c r="I17" s="41"/>
      <c r="J17" s="62"/>
      <c r="K17" s="81"/>
    </row>
    <row r="18" spans="1:11" ht="23.45" customHeight="1" x14ac:dyDescent="0.25">
      <c r="A18" s="47" t="s">
        <v>48</v>
      </c>
      <c r="B18" s="57" t="s">
        <v>57</v>
      </c>
      <c r="C18" s="37" t="s">
        <v>35</v>
      </c>
      <c r="D18" s="64">
        <v>222</v>
      </c>
      <c r="E18" s="64">
        <f>D18+'Январь 21'!E18</f>
        <v>578</v>
      </c>
      <c r="F18" s="64">
        <v>4145</v>
      </c>
      <c r="G18" s="64">
        <f>F18+'Январь 21'!G18</f>
        <v>11600</v>
      </c>
      <c r="H18" s="72"/>
      <c r="I18" s="41"/>
      <c r="J18" s="62"/>
      <c r="K18" s="81"/>
    </row>
    <row r="19" spans="1:11" ht="28.5" customHeight="1" x14ac:dyDescent="0.25">
      <c r="A19" s="47" t="s">
        <v>49</v>
      </c>
      <c r="B19" s="58" t="s">
        <v>58</v>
      </c>
      <c r="C19" s="37" t="s">
        <v>35</v>
      </c>
      <c r="D19" s="64">
        <v>424</v>
      </c>
      <c r="E19" s="64">
        <f>D19+'Январь 21'!E19</f>
        <v>1051</v>
      </c>
      <c r="F19" s="64">
        <v>47941</v>
      </c>
      <c r="G19" s="64">
        <f>F19+'Январь 21'!G19</f>
        <v>133322</v>
      </c>
      <c r="H19" s="72"/>
      <c r="I19" s="41"/>
      <c r="J19" s="62"/>
      <c r="K19" s="81"/>
    </row>
    <row r="20" spans="1:11" ht="27" customHeight="1" x14ac:dyDescent="0.25">
      <c r="A20" s="47" t="s">
        <v>50</v>
      </c>
      <c r="B20" s="57" t="s">
        <v>59</v>
      </c>
      <c r="C20" s="38" t="s">
        <v>35</v>
      </c>
      <c r="D20" s="64">
        <v>428</v>
      </c>
      <c r="E20" s="64">
        <f>D20+'Январь 21'!E20</f>
        <v>1056</v>
      </c>
      <c r="F20" s="64">
        <v>17063</v>
      </c>
      <c r="G20" s="64">
        <f>F20+'Январь 21'!G20</f>
        <v>39750</v>
      </c>
      <c r="H20" s="72"/>
      <c r="I20" s="41"/>
      <c r="J20" s="62"/>
      <c r="K20" s="81"/>
    </row>
    <row r="21" spans="1:11" ht="23.45" customHeight="1" x14ac:dyDescent="0.25">
      <c r="A21" s="47" t="s">
        <v>51</v>
      </c>
      <c r="B21" s="57" t="s">
        <v>60</v>
      </c>
      <c r="C21" s="38" t="s">
        <v>35</v>
      </c>
      <c r="D21" s="64">
        <v>280</v>
      </c>
      <c r="E21" s="64">
        <f>D21+'Январь 21'!E21</f>
        <v>666</v>
      </c>
      <c r="F21" s="64">
        <v>3160</v>
      </c>
      <c r="G21" s="64">
        <f>F21+'Январь 21'!G21</f>
        <v>7263</v>
      </c>
      <c r="H21" s="72"/>
      <c r="I21" s="41"/>
      <c r="J21" s="62"/>
      <c r="K21" s="81"/>
    </row>
    <row r="22" spans="1:11" ht="30" customHeight="1" x14ac:dyDescent="0.25">
      <c r="A22" s="47" t="s">
        <v>52</v>
      </c>
      <c r="B22" s="57" t="s">
        <v>61</v>
      </c>
      <c r="C22" s="37" t="s">
        <v>35</v>
      </c>
      <c r="D22" s="64">
        <v>395</v>
      </c>
      <c r="E22" s="64">
        <f>D22+'Январь 21'!E22</f>
        <v>790</v>
      </c>
      <c r="F22" s="64">
        <v>2626</v>
      </c>
      <c r="G22" s="64">
        <f>F22+'Январь 21'!G22</f>
        <v>5904</v>
      </c>
      <c r="H22" s="72"/>
      <c r="I22" s="41"/>
      <c r="J22" s="62"/>
      <c r="K22" s="81"/>
    </row>
    <row r="23" spans="1:11" ht="23.45" customHeight="1" x14ac:dyDescent="0.25">
      <c r="A23" s="47" t="s">
        <v>53</v>
      </c>
      <c r="B23" s="57" t="s">
        <v>62</v>
      </c>
      <c r="C23" s="37" t="s">
        <v>35</v>
      </c>
      <c r="D23" s="64">
        <v>69</v>
      </c>
      <c r="E23" s="64">
        <f>D23+'Январь 21'!E23</f>
        <v>138</v>
      </c>
      <c r="F23" s="64">
        <v>737</v>
      </c>
      <c r="G23" s="64">
        <f>F23+'Январь 21'!G23</f>
        <v>1507</v>
      </c>
      <c r="H23" s="72"/>
      <c r="I23" s="41"/>
      <c r="J23" s="62"/>
      <c r="K23" s="81"/>
    </row>
    <row r="24" spans="1:11" ht="23.45" customHeight="1" x14ac:dyDescent="0.25">
      <c r="A24" s="47" t="s">
        <v>63</v>
      </c>
      <c r="B24" s="57" t="s">
        <v>64</v>
      </c>
      <c r="C24" s="38" t="s">
        <v>35</v>
      </c>
      <c r="D24" s="64">
        <v>103</v>
      </c>
      <c r="E24" s="64">
        <f>D24+'Январь 21'!E24</f>
        <v>206</v>
      </c>
      <c r="F24" s="64">
        <v>1076</v>
      </c>
      <c r="G24" s="64">
        <f>F24+'Январь 21'!G24</f>
        <v>2170</v>
      </c>
      <c r="H24" s="72"/>
      <c r="I24" s="41"/>
      <c r="J24" s="62"/>
      <c r="K24" s="81"/>
    </row>
    <row r="25" spans="1:11" ht="23.45" customHeight="1" x14ac:dyDescent="0.25">
      <c r="A25" s="47" t="s">
        <v>65</v>
      </c>
      <c r="B25" s="57" t="s">
        <v>66</v>
      </c>
      <c r="C25" s="38" t="s">
        <v>35</v>
      </c>
      <c r="D25" s="64">
        <v>523</v>
      </c>
      <c r="E25" s="64">
        <f>D25+'Январь 21'!E25</f>
        <v>1046</v>
      </c>
      <c r="F25" s="64">
        <v>4072</v>
      </c>
      <c r="G25" s="64">
        <f>F25+'Январь 21'!G25</f>
        <v>9572</v>
      </c>
      <c r="H25" s="72"/>
      <c r="I25" s="41"/>
      <c r="J25" s="62"/>
      <c r="K25" s="81"/>
    </row>
    <row r="26" spans="1:11" ht="23.45" customHeight="1" x14ac:dyDescent="0.25">
      <c r="A26" s="47" t="s">
        <v>67</v>
      </c>
      <c r="B26" s="57" t="s">
        <v>68</v>
      </c>
      <c r="C26" s="37" t="s">
        <v>35</v>
      </c>
      <c r="D26" s="64">
        <v>1557</v>
      </c>
      <c r="E26" s="64">
        <f>D26+'Январь 21'!E26</f>
        <v>4128</v>
      </c>
      <c r="F26" s="64">
        <v>7860</v>
      </c>
      <c r="G26" s="64">
        <f>F26+'Январь 21'!G26</f>
        <v>18135</v>
      </c>
      <c r="H26" s="72"/>
      <c r="I26" s="41"/>
      <c r="J26" s="62"/>
      <c r="K26" s="81"/>
    </row>
    <row r="27" spans="1:11" ht="23.45" customHeight="1" x14ac:dyDescent="0.25">
      <c r="A27" s="47" t="s">
        <v>69</v>
      </c>
      <c r="B27" s="57" t="s">
        <v>70</v>
      </c>
      <c r="C27" s="37" t="s">
        <v>35</v>
      </c>
      <c r="D27" s="64">
        <v>2</v>
      </c>
      <c r="E27" s="64">
        <f>D27+'Январь 21'!E27</f>
        <v>7</v>
      </c>
      <c r="F27" s="64">
        <v>560</v>
      </c>
      <c r="G27" s="64">
        <f>F27+'Январь 21'!G27</f>
        <v>1176</v>
      </c>
      <c r="H27" s="72"/>
      <c r="I27" s="41"/>
      <c r="J27" s="62"/>
      <c r="K27" s="81"/>
    </row>
    <row r="28" spans="1:11" ht="23.45" customHeight="1" x14ac:dyDescent="0.25">
      <c r="A28" s="47" t="s">
        <v>71</v>
      </c>
      <c r="B28" s="57" t="s">
        <v>72</v>
      </c>
      <c r="C28" s="38" t="s">
        <v>35</v>
      </c>
      <c r="D28" s="64">
        <v>15</v>
      </c>
      <c r="E28" s="64">
        <f>D28+'Январь 21'!E28</f>
        <v>38</v>
      </c>
      <c r="F28" s="64">
        <v>67</v>
      </c>
      <c r="G28" s="64">
        <f>F28+'Январь 21'!G28</f>
        <v>238</v>
      </c>
      <c r="H28" s="72"/>
      <c r="I28" s="41"/>
      <c r="J28" s="62"/>
      <c r="K28" s="81"/>
    </row>
    <row r="29" spans="1:11" ht="23.45" customHeight="1" x14ac:dyDescent="0.25">
      <c r="A29" s="47" t="s">
        <v>73</v>
      </c>
      <c r="B29" s="57" t="s">
        <v>74</v>
      </c>
      <c r="C29" s="38" t="s">
        <v>35</v>
      </c>
      <c r="D29" s="64">
        <v>380</v>
      </c>
      <c r="E29" s="64">
        <f>D29+'Январь 21'!E29</f>
        <v>940</v>
      </c>
      <c r="F29" s="64">
        <v>12826</v>
      </c>
      <c r="G29" s="64">
        <f>F29+'Январь 21'!G29</f>
        <v>26711</v>
      </c>
      <c r="H29" s="72"/>
      <c r="I29" s="41"/>
      <c r="J29" s="62"/>
      <c r="K29" s="81"/>
    </row>
    <row r="30" spans="1:11" ht="44.25" customHeight="1" x14ac:dyDescent="0.25">
      <c r="A30" s="47" t="s">
        <v>75</v>
      </c>
      <c r="B30" s="57" t="s">
        <v>76</v>
      </c>
      <c r="C30" s="38" t="s">
        <v>35</v>
      </c>
      <c r="D30" s="64">
        <v>114</v>
      </c>
      <c r="E30" s="64">
        <f>D30+'Январь 21'!E30</f>
        <v>228</v>
      </c>
      <c r="F30" s="64">
        <v>1054</v>
      </c>
      <c r="G30" s="64">
        <f>F30+'Январь 21'!G30</f>
        <v>2308</v>
      </c>
      <c r="H30" s="72"/>
      <c r="I30" s="41"/>
      <c r="J30" s="62"/>
      <c r="K30" s="81"/>
    </row>
    <row r="31" spans="1:11" ht="29.25" customHeight="1" x14ac:dyDescent="0.25">
      <c r="A31" s="47" t="s">
        <v>77</v>
      </c>
      <c r="B31" s="57" t="s">
        <v>78</v>
      </c>
      <c r="C31" s="38" t="s">
        <v>35</v>
      </c>
      <c r="D31" s="64">
        <v>0</v>
      </c>
      <c r="E31" s="64">
        <f>D31+'Январь 21'!E31</f>
        <v>0</v>
      </c>
      <c r="F31" s="64">
        <v>0</v>
      </c>
      <c r="G31" s="64">
        <f>F31+'Январь 21'!G31</f>
        <v>0</v>
      </c>
      <c r="H31" s="65"/>
      <c r="I31" s="21"/>
      <c r="J31" s="10"/>
    </row>
    <row r="32" spans="1:11" ht="45.75" customHeight="1" x14ac:dyDescent="0.25">
      <c r="A32" s="25"/>
      <c r="B32" s="35" t="s">
        <v>37</v>
      </c>
      <c r="C32" s="32"/>
      <c r="D32" s="64" t="s">
        <v>38</v>
      </c>
      <c r="E32" s="64" t="s">
        <v>38</v>
      </c>
      <c r="F32" s="71">
        <f>F14+F12+F13</f>
        <v>574469.28</v>
      </c>
      <c r="G32" s="71">
        <f>G14+G12+G13</f>
        <v>1111166.1400000001</v>
      </c>
      <c r="H32" s="65"/>
      <c r="I32" s="21"/>
      <c r="J32" s="10"/>
    </row>
    <row r="33" spans="1:15" ht="36.75" customHeight="1" x14ac:dyDescent="0.25">
      <c r="A33" s="24"/>
      <c r="B33" s="34" t="s">
        <v>39</v>
      </c>
      <c r="C33" s="32" t="s">
        <v>40</v>
      </c>
      <c r="D33" s="64" t="s">
        <v>41</v>
      </c>
      <c r="E33" s="64" t="s">
        <v>41</v>
      </c>
      <c r="F33" s="64"/>
      <c r="G33" s="64"/>
      <c r="H33" s="65"/>
      <c r="J33" s="10"/>
      <c r="O33" s="33"/>
    </row>
    <row r="34" spans="1:15" ht="15" customHeight="1" x14ac:dyDescent="0.25">
      <c r="A34" s="60"/>
      <c r="B34" s="61"/>
      <c r="C34" s="60"/>
      <c r="D34" s="62"/>
      <c r="E34" s="62"/>
      <c r="F34" s="62"/>
      <c r="G34" s="62"/>
      <c r="H34" s="63"/>
      <c r="I34" s="10"/>
      <c r="J34" s="10"/>
      <c r="O34" s="33"/>
    </row>
    <row r="35" spans="1:15" ht="15.75" customHeight="1" x14ac:dyDescent="0.25">
      <c r="A35" s="60"/>
      <c r="B35" s="61"/>
      <c r="C35" s="60"/>
      <c r="D35" s="62"/>
      <c r="E35" s="62"/>
      <c r="F35" s="62"/>
      <c r="G35" s="62"/>
      <c r="H35" s="63"/>
      <c r="I35" s="10"/>
      <c r="O35" s="33"/>
    </row>
    <row r="36" spans="1:15" ht="15" customHeight="1" x14ac:dyDescent="0.25">
      <c r="A36" s="102" t="s">
        <v>103</v>
      </c>
      <c r="B36" s="82"/>
      <c r="C36" s="95"/>
      <c r="D36" s="96"/>
      <c r="E36" s="97"/>
      <c r="F36" s="55" t="s">
        <v>104</v>
      </c>
      <c r="G36" s="83"/>
      <c r="H36" s="63"/>
      <c r="I36" s="10"/>
      <c r="O36" s="33"/>
    </row>
    <row r="37" spans="1:15" ht="15" customHeight="1" x14ac:dyDescent="0.25">
      <c r="A37" s="162" t="s">
        <v>42</v>
      </c>
      <c r="B37" s="162"/>
      <c r="C37" s="162"/>
      <c r="D37" s="162"/>
      <c r="E37" s="162"/>
      <c r="F37" s="162"/>
      <c r="G37" s="83"/>
      <c r="H37" s="84"/>
      <c r="I37" s="10"/>
      <c r="O37" s="33"/>
    </row>
    <row r="38" spans="1:15" ht="15" customHeight="1" x14ac:dyDescent="0.25">
      <c r="A38" s="101"/>
      <c r="B38" s="85"/>
      <c r="C38" s="49"/>
      <c r="D38" s="55"/>
      <c r="E38" s="55"/>
      <c r="F38" s="55"/>
      <c r="G38" s="55"/>
      <c r="H38" s="49"/>
      <c r="O38" s="33"/>
    </row>
    <row r="39" spans="1:15" ht="15" customHeight="1" x14ac:dyDescent="0.25">
      <c r="A39" s="102" t="s">
        <v>105</v>
      </c>
      <c r="B39" s="85"/>
      <c r="C39" s="95"/>
      <c r="D39" s="96"/>
      <c r="E39" s="99"/>
      <c r="F39" s="98" t="s">
        <v>106</v>
      </c>
      <c r="G39" s="55"/>
      <c r="H39" s="49"/>
      <c r="O39" s="33"/>
    </row>
    <row r="40" spans="1:15" ht="15" customHeight="1" x14ac:dyDescent="0.25">
      <c r="A40" s="163" t="s">
        <v>86</v>
      </c>
      <c r="B40" s="163"/>
      <c r="C40" s="163"/>
      <c r="D40" s="163"/>
      <c r="E40" s="163"/>
      <c r="F40" s="163"/>
      <c r="G40" s="55"/>
      <c r="H40" s="49"/>
      <c r="O40" s="33"/>
    </row>
    <row r="41" spans="1:15" ht="15" customHeight="1" x14ac:dyDescent="0.25">
      <c r="A41" s="101"/>
      <c r="B41" s="85"/>
      <c r="C41" s="49"/>
      <c r="D41" s="55"/>
      <c r="E41" s="55"/>
      <c r="F41" s="55"/>
      <c r="G41" s="55"/>
      <c r="H41" s="49"/>
      <c r="O41" s="33"/>
    </row>
    <row r="42" spans="1:15" x14ac:dyDescent="0.25">
      <c r="A42" s="101"/>
      <c r="B42" s="85"/>
      <c r="C42" s="49"/>
      <c r="D42" s="55"/>
      <c r="E42" s="55"/>
      <c r="F42" s="55"/>
      <c r="G42" s="55"/>
      <c r="H42" s="49"/>
      <c r="O42" s="33"/>
    </row>
    <row r="43" spans="1:15" x14ac:dyDescent="0.25">
      <c r="A43" s="102" t="s">
        <v>100</v>
      </c>
      <c r="B43" s="85"/>
      <c r="C43" s="49"/>
      <c r="D43" s="55"/>
      <c r="E43" s="55"/>
      <c r="F43" s="55"/>
      <c r="G43" s="55"/>
      <c r="H43" s="49"/>
      <c r="O43" s="33"/>
    </row>
    <row r="44" spans="1:15" x14ac:dyDescent="0.25">
      <c r="A44" s="86" t="s">
        <v>79</v>
      </c>
      <c r="B44" s="87"/>
      <c r="C44" s="49"/>
      <c r="D44" s="55"/>
      <c r="E44" s="55"/>
      <c r="F44" s="55"/>
      <c r="G44" s="55"/>
      <c r="H44" s="49"/>
      <c r="O44" s="33"/>
    </row>
    <row r="45" spans="1:15" ht="21.75" customHeight="1" x14ac:dyDescent="0.25">
      <c r="A45" s="164"/>
      <c r="B45" s="164"/>
      <c r="C45" s="49"/>
      <c r="D45" s="55"/>
      <c r="E45" s="55"/>
      <c r="F45" s="55"/>
      <c r="G45" s="55"/>
      <c r="H45" s="49" t="s">
        <v>112</v>
      </c>
      <c r="O45" s="33"/>
    </row>
    <row r="46" spans="1:15" x14ac:dyDescent="0.25">
      <c r="A46" s="49"/>
      <c r="B46" s="88"/>
      <c r="C46" s="49"/>
      <c r="D46" s="55"/>
      <c r="E46" s="55"/>
      <c r="F46" s="55"/>
      <c r="G46" s="55"/>
      <c r="H46" s="49"/>
      <c r="O46" s="33"/>
    </row>
    <row r="47" spans="1:15" ht="38.25" customHeight="1" x14ac:dyDescent="0.25">
      <c r="A47" s="49"/>
      <c r="B47" s="88"/>
      <c r="C47" s="49"/>
      <c r="D47" s="55"/>
      <c r="E47" s="55"/>
      <c r="F47" s="55"/>
      <c r="G47" s="55"/>
      <c r="H47" s="49"/>
      <c r="O47" s="33"/>
    </row>
    <row r="48" spans="1:15" x14ac:dyDescent="0.25">
      <c r="O48" s="33"/>
    </row>
    <row r="49" spans="15:15" x14ac:dyDescent="0.25">
      <c r="O49" s="33"/>
    </row>
    <row r="50" spans="15:15" x14ac:dyDescent="0.25">
      <c r="O50" s="33"/>
    </row>
    <row r="51" spans="15:15" x14ac:dyDescent="0.25">
      <c r="O51" s="33"/>
    </row>
    <row r="52" spans="15:15" x14ac:dyDescent="0.25">
      <c r="O52" s="33"/>
    </row>
    <row r="53" spans="15:15" x14ac:dyDescent="0.25">
      <c r="O53" s="33"/>
    </row>
    <row r="54" spans="15:15" x14ac:dyDescent="0.25">
      <c r="O54" s="33"/>
    </row>
    <row r="55" spans="15:15" x14ac:dyDescent="0.25">
      <c r="O55" s="33"/>
    </row>
    <row r="56" spans="15:15" x14ac:dyDescent="0.25">
      <c r="O56" s="33"/>
    </row>
    <row r="57" spans="15:15" x14ac:dyDescent="0.25">
      <c r="O57" s="33"/>
    </row>
    <row r="58" spans="15:15" x14ac:dyDescent="0.25">
      <c r="O58" s="33"/>
    </row>
    <row r="59" spans="15:15" x14ac:dyDescent="0.25">
      <c r="O59" s="33"/>
    </row>
    <row r="60" spans="15:15" x14ac:dyDescent="0.25">
      <c r="O60" s="33"/>
    </row>
  </sheetData>
  <mergeCells count="13">
    <mergeCell ref="A11:B11"/>
    <mergeCell ref="A37:F37"/>
    <mergeCell ref="A40:F40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1.1023622047244095" right="0.31496062992125984" top="0.74803149606299213" bottom="0.74803149606299213" header="0.31496062992125984" footer="0.31496062992125984"/>
  <pageSetup paperSize="9" scale="6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topLeftCell="A9" workbookViewId="0">
      <selection activeCell="G14" sqref="G14"/>
    </sheetView>
  </sheetViews>
  <sheetFormatPr defaultRowHeight="15" x14ac:dyDescent="0.25"/>
  <cols>
    <col min="1" max="1" width="8.85546875" style="50" customWidth="1"/>
    <col min="2" max="2" width="37.42578125" style="59" customWidth="1"/>
    <col min="3" max="3" width="15.28515625" style="50" customWidth="1"/>
    <col min="4" max="5" width="10.7109375" style="51" customWidth="1"/>
    <col min="6" max="6" width="13.42578125" style="51" customWidth="1"/>
    <col min="7" max="7" width="13.140625" style="51" customWidth="1"/>
    <col min="8" max="8" width="22.7109375" style="50" customWidth="1"/>
    <col min="9" max="9" width="6.140625" customWidth="1"/>
    <col min="10" max="10" width="14" customWidth="1"/>
    <col min="11" max="11" width="12.5703125" customWidth="1"/>
    <col min="12" max="12" width="29.5703125" customWidth="1"/>
    <col min="13" max="13" width="14.42578125" customWidth="1"/>
    <col min="14" max="14" width="15.28515625" customWidth="1"/>
  </cols>
  <sheetData>
    <row r="2" spans="1:11" ht="12" customHeight="1" x14ac:dyDescent="0.25">
      <c r="A2" s="164" t="s">
        <v>22</v>
      </c>
      <c r="B2" s="164"/>
      <c r="C2" s="164"/>
      <c r="D2" s="164"/>
      <c r="E2" s="164"/>
      <c r="F2" s="164"/>
      <c r="G2" s="164"/>
      <c r="H2" s="164"/>
      <c r="I2" s="18"/>
    </row>
    <row r="3" spans="1:11" ht="10.5" customHeight="1" x14ac:dyDescent="0.25">
      <c r="A3" s="19"/>
      <c r="B3" s="56"/>
      <c r="C3" s="165"/>
      <c r="D3" s="165"/>
      <c r="E3" s="165"/>
      <c r="F3" s="165"/>
      <c r="G3" s="165"/>
      <c r="H3" s="165"/>
      <c r="I3" s="18"/>
    </row>
    <row r="4" spans="1:11" ht="6.75" hidden="1" customHeight="1" x14ac:dyDescent="0.25">
      <c r="A4" s="19"/>
      <c r="B4" s="56"/>
      <c r="C4" s="19"/>
      <c r="D4" s="40"/>
      <c r="E4" s="40"/>
      <c r="F4" s="40"/>
      <c r="G4" s="40"/>
      <c r="H4" s="19"/>
      <c r="I4" s="18"/>
    </row>
    <row r="5" spans="1:11" ht="20.25" customHeight="1" x14ac:dyDescent="0.25">
      <c r="A5" s="164" t="s">
        <v>23</v>
      </c>
      <c r="B5" s="164"/>
      <c r="C5" s="164"/>
      <c r="D5" s="164"/>
      <c r="E5" s="164"/>
      <c r="F5" s="164"/>
      <c r="G5" s="164"/>
      <c r="H5" s="164"/>
      <c r="I5" s="18"/>
    </row>
    <row r="6" spans="1:11" ht="9" customHeight="1" x14ac:dyDescent="0.25">
      <c r="A6" s="19"/>
      <c r="B6" s="56"/>
      <c r="E6" s="52" t="s">
        <v>24</v>
      </c>
      <c r="F6" s="53"/>
      <c r="G6" s="53"/>
      <c r="H6" s="20"/>
      <c r="I6" s="18"/>
    </row>
    <row r="7" spans="1:11" ht="9" customHeight="1" x14ac:dyDescent="0.25">
      <c r="A7" s="19"/>
      <c r="B7" s="56"/>
      <c r="E7" s="54"/>
      <c r="F7" s="53"/>
      <c r="G7" s="53"/>
      <c r="H7" s="20"/>
      <c r="I7" s="18"/>
    </row>
    <row r="8" spans="1:11" ht="12.6" customHeight="1" x14ac:dyDescent="0.25">
      <c r="A8" s="166" t="s">
        <v>25</v>
      </c>
      <c r="B8" s="166"/>
      <c r="C8" s="167" t="s">
        <v>26</v>
      </c>
      <c r="D8" s="168" t="s">
        <v>114</v>
      </c>
      <c r="E8" s="168"/>
      <c r="F8" s="168"/>
      <c r="G8" s="168"/>
      <c r="H8" s="168"/>
      <c r="I8" s="18"/>
    </row>
    <row r="9" spans="1:11" ht="14.25" customHeight="1" x14ac:dyDescent="0.25">
      <c r="A9" s="166"/>
      <c r="B9" s="166"/>
      <c r="C9" s="167"/>
      <c r="D9" s="169" t="s">
        <v>27</v>
      </c>
      <c r="E9" s="169"/>
      <c r="F9" s="169" t="s">
        <v>28</v>
      </c>
      <c r="G9" s="169"/>
      <c r="H9" s="166" t="s">
        <v>29</v>
      </c>
      <c r="I9" s="21"/>
    </row>
    <row r="10" spans="1:11" ht="25.5" customHeight="1" x14ac:dyDescent="0.25">
      <c r="A10" s="166"/>
      <c r="B10" s="166"/>
      <c r="C10" s="167"/>
      <c r="D10" s="105" t="s">
        <v>30</v>
      </c>
      <c r="E10" s="105" t="s">
        <v>31</v>
      </c>
      <c r="F10" s="105" t="s">
        <v>30</v>
      </c>
      <c r="G10" s="105" t="s">
        <v>31</v>
      </c>
      <c r="H10" s="166"/>
      <c r="I10" s="21"/>
    </row>
    <row r="11" spans="1:11" ht="9.6" customHeight="1" x14ac:dyDescent="0.25">
      <c r="A11" s="160" t="s">
        <v>32</v>
      </c>
      <c r="B11" s="161"/>
      <c r="C11" s="22">
        <v>1</v>
      </c>
      <c r="D11" s="66">
        <v>2</v>
      </c>
      <c r="E11" s="66">
        <v>3</v>
      </c>
      <c r="F11" s="66">
        <v>4</v>
      </c>
      <c r="G11" s="66">
        <v>5</v>
      </c>
      <c r="H11" s="67">
        <v>6</v>
      </c>
      <c r="I11" s="21"/>
    </row>
    <row r="12" spans="1:11" ht="47.25" customHeight="1" x14ac:dyDescent="0.25">
      <c r="A12" s="23">
        <v>1</v>
      </c>
      <c r="B12" s="36" t="s">
        <v>33</v>
      </c>
      <c r="C12" s="37" t="s">
        <v>34</v>
      </c>
      <c r="D12" s="68">
        <v>41</v>
      </c>
      <c r="E12" s="68">
        <v>41</v>
      </c>
      <c r="F12" s="75">
        <v>324162.12</v>
      </c>
      <c r="G12" s="69">
        <f>F12+'февраль 21'!G12</f>
        <v>962904.26</v>
      </c>
      <c r="H12" s="70"/>
      <c r="I12" s="21"/>
    </row>
    <row r="13" spans="1:11" ht="38.25" customHeight="1" x14ac:dyDescent="0.25">
      <c r="A13" s="23">
        <v>2</v>
      </c>
      <c r="B13" s="36" t="s">
        <v>85</v>
      </c>
      <c r="C13" s="37" t="s">
        <v>35</v>
      </c>
      <c r="D13" s="68">
        <v>3174</v>
      </c>
      <c r="E13" s="68">
        <v>10566</v>
      </c>
      <c r="F13" s="73">
        <v>117926</v>
      </c>
      <c r="G13" s="73">
        <f>F13+'февраль 21'!G13</f>
        <v>322525</v>
      </c>
      <c r="H13" s="70"/>
      <c r="I13" s="21"/>
    </row>
    <row r="14" spans="1:11" ht="37.5" customHeight="1" x14ac:dyDescent="0.25">
      <c r="A14" s="24">
        <v>3</v>
      </c>
      <c r="B14" s="34" t="s">
        <v>36</v>
      </c>
      <c r="C14" s="38" t="s">
        <v>35</v>
      </c>
      <c r="D14" s="71">
        <f>D15+D16+D17+D18+D19+D20+D21+D22+D23+D24+D25+D26+D27+D28+D29+D30</f>
        <v>4709</v>
      </c>
      <c r="E14" s="71">
        <f>E15+E16+E17+E18+E19+E20+E21+E22+E23+E24+E25+E26+E27+E28+E29+E30</f>
        <v>16211</v>
      </c>
      <c r="F14" s="71">
        <f t="shared" ref="F14:G14" si="0">F15+F16+F17+F18+F19+F20+F21+F22+F23+F24+F25+F26+F27+F28+F29+F30</f>
        <v>119562</v>
      </c>
      <c r="G14" s="71">
        <f t="shared" si="0"/>
        <v>387387</v>
      </c>
      <c r="H14" s="39" t="s">
        <v>110</v>
      </c>
      <c r="I14" s="21"/>
      <c r="K14" s="76"/>
    </row>
    <row r="15" spans="1:11" s="42" customFormat="1" ht="23.45" customHeight="1" x14ac:dyDescent="0.25">
      <c r="A15" s="47" t="s">
        <v>45</v>
      </c>
      <c r="B15" s="48" t="s">
        <v>54</v>
      </c>
      <c r="C15" s="37" t="s">
        <v>35</v>
      </c>
      <c r="D15" s="64">
        <v>18</v>
      </c>
      <c r="E15" s="64">
        <f>D15+'февраль 21'!E15</f>
        <v>78</v>
      </c>
      <c r="F15" s="64">
        <v>120</v>
      </c>
      <c r="G15" s="64">
        <f>F15+'февраль 21'!G15</f>
        <v>444</v>
      </c>
      <c r="H15" s="72"/>
      <c r="I15" s="41"/>
      <c r="J15" s="62"/>
      <c r="K15" s="81"/>
    </row>
    <row r="16" spans="1:11" ht="23.45" customHeight="1" x14ac:dyDescent="0.25">
      <c r="A16" s="47" t="s">
        <v>46</v>
      </c>
      <c r="B16" s="57" t="s">
        <v>55</v>
      </c>
      <c r="C16" s="38" t="s">
        <v>35</v>
      </c>
      <c r="D16" s="64">
        <v>86</v>
      </c>
      <c r="E16" s="64">
        <f>D16+'февраль 21'!E16</f>
        <v>248</v>
      </c>
      <c r="F16" s="64">
        <v>1604</v>
      </c>
      <c r="G16" s="64">
        <f>F16+'февраль 21'!G16</f>
        <v>3905</v>
      </c>
      <c r="H16" s="72"/>
      <c r="I16" s="41"/>
      <c r="J16" s="62"/>
      <c r="K16" s="81"/>
    </row>
    <row r="17" spans="1:11" ht="23.45" customHeight="1" x14ac:dyDescent="0.25">
      <c r="A17" s="47" t="s">
        <v>47</v>
      </c>
      <c r="B17" s="57" t="s">
        <v>56</v>
      </c>
      <c r="C17" s="38" t="s">
        <v>35</v>
      </c>
      <c r="D17" s="64">
        <v>184</v>
      </c>
      <c r="E17" s="64">
        <f>D17+'февраль 21'!E17</f>
        <v>592</v>
      </c>
      <c r="F17" s="64">
        <v>2908</v>
      </c>
      <c r="G17" s="64">
        <f>F17+'февраль 21'!G17</f>
        <v>8452</v>
      </c>
      <c r="H17" s="72"/>
      <c r="I17" s="41"/>
      <c r="J17" s="62"/>
      <c r="K17" s="81"/>
    </row>
    <row r="18" spans="1:11" ht="23.45" customHeight="1" x14ac:dyDescent="0.25">
      <c r="A18" s="47" t="s">
        <v>48</v>
      </c>
      <c r="B18" s="57" t="s">
        <v>57</v>
      </c>
      <c r="C18" s="37" t="s">
        <v>35</v>
      </c>
      <c r="D18" s="64">
        <v>222</v>
      </c>
      <c r="E18" s="64">
        <f>D18+'февраль 21'!E18</f>
        <v>800</v>
      </c>
      <c r="F18" s="64">
        <v>5012</v>
      </c>
      <c r="G18" s="64">
        <f>F18+'февраль 21'!G18</f>
        <v>16612</v>
      </c>
      <c r="H18" s="72"/>
      <c r="I18" s="41"/>
      <c r="J18" s="62"/>
      <c r="K18" s="81"/>
    </row>
    <row r="19" spans="1:11" ht="28.5" customHeight="1" x14ac:dyDescent="0.25">
      <c r="A19" s="47" t="s">
        <v>49</v>
      </c>
      <c r="B19" s="58" t="s">
        <v>58</v>
      </c>
      <c r="C19" s="37" t="s">
        <v>35</v>
      </c>
      <c r="D19" s="64">
        <v>420</v>
      </c>
      <c r="E19" s="64">
        <f>D19+'февраль 21'!E19</f>
        <v>1471</v>
      </c>
      <c r="F19" s="64">
        <v>49852</v>
      </c>
      <c r="G19" s="64">
        <f>F19+'февраль 21'!G19</f>
        <v>183174</v>
      </c>
      <c r="H19" s="72"/>
      <c r="I19" s="41"/>
      <c r="J19" s="62"/>
      <c r="K19" s="81"/>
    </row>
    <row r="20" spans="1:11" ht="27" customHeight="1" x14ac:dyDescent="0.25">
      <c r="A20" s="47" t="s">
        <v>50</v>
      </c>
      <c r="B20" s="57" t="s">
        <v>59</v>
      </c>
      <c r="C20" s="38" t="s">
        <v>35</v>
      </c>
      <c r="D20" s="64">
        <v>428</v>
      </c>
      <c r="E20" s="64">
        <f>D20+'февраль 21'!E20</f>
        <v>1484</v>
      </c>
      <c r="F20" s="64">
        <v>19062</v>
      </c>
      <c r="G20" s="64">
        <f>F20+'февраль 21'!G20</f>
        <v>58812</v>
      </c>
      <c r="H20" s="72"/>
      <c r="I20" s="41"/>
      <c r="J20" s="62"/>
      <c r="K20" s="81"/>
    </row>
    <row r="21" spans="1:11" ht="23.45" customHeight="1" x14ac:dyDescent="0.25">
      <c r="A21" s="47" t="s">
        <v>51</v>
      </c>
      <c r="B21" s="57" t="s">
        <v>60</v>
      </c>
      <c r="C21" s="38" t="s">
        <v>35</v>
      </c>
      <c r="D21" s="64">
        <v>280</v>
      </c>
      <c r="E21" s="64">
        <f>D21+'февраль 21'!E21</f>
        <v>946</v>
      </c>
      <c r="F21" s="64">
        <v>4111</v>
      </c>
      <c r="G21" s="64">
        <f>F21+'февраль 21'!G21</f>
        <v>11374</v>
      </c>
      <c r="H21" s="72"/>
      <c r="I21" s="41"/>
      <c r="J21" s="62"/>
      <c r="K21" s="81"/>
    </row>
    <row r="22" spans="1:11" ht="30" customHeight="1" x14ac:dyDescent="0.25">
      <c r="A22" s="47" t="s">
        <v>52</v>
      </c>
      <c r="B22" s="57" t="s">
        <v>61</v>
      </c>
      <c r="C22" s="37" t="s">
        <v>35</v>
      </c>
      <c r="D22" s="64">
        <v>318</v>
      </c>
      <c r="E22" s="64">
        <f>D22+'февраль 21'!E22</f>
        <v>1108</v>
      </c>
      <c r="F22" s="64">
        <v>2814</v>
      </c>
      <c r="G22" s="64">
        <f>F22+'февраль 21'!G22</f>
        <v>8718</v>
      </c>
      <c r="H22" s="72"/>
      <c r="I22" s="41"/>
      <c r="J22" s="62"/>
      <c r="K22" s="81"/>
    </row>
    <row r="23" spans="1:11" ht="23.45" customHeight="1" x14ac:dyDescent="0.25">
      <c r="A23" s="47" t="s">
        <v>53</v>
      </c>
      <c r="B23" s="57" t="s">
        <v>62</v>
      </c>
      <c r="C23" s="37" t="s">
        <v>35</v>
      </c>
      <c r="D23" s="64">
        <v>69</v>
      </c>
      <c r="E23" s="64">
        <f>D23+'февраль 21'!E23</f>
        <v>207</v>
      </c>
      <c r="F23" s="64">
        <v>913</v>
      </c>
      <c r="G23" s="64">
        <f>F23+'февраль 21'!G23</f>
        <v>2420</v>
      </c>
      <c r="H23" s="72"/>
      <c r="I23" s="41"/>
      <c r="J23" s="62"/>
      <c r="K23" s="81"/>
    </row>
    <row r="24" spans="1:11" ht="23.45" customHeight="1" x14ac:dyDescent="0.25">
      <c r="A24" s="47" t="s">
        <v>63</v>
      </c>
      <c r="B24" s="57" t="s">
        <v>64</v>
      </c>
      <c r="C24" s="38" t="s">
        <v>35</v>
      </c>
      <c r="D24" s="64">
        <v>103</v>
      </c>
      <c r="E24" s="64">
        <f>D24+'февраль 21'!E24</f>
        <v>309</v>
      </c>
      <c r="F24" s="64">
        <v>1574</v>
      </c>
      <c r="G24" s="64">
        <f>F24+'февраль 21'!G24</f>
        <v>3744</v>
      </c>
      <c r="H24" s="72"/>
      <c r="I24" s="41"/>
      <c r="J24" s="62"/>
      <c r="K24" s="81"/>
    </row>
    <row r="25" spans="1:11" ht="23.45" customHeight="1" x14ac:dyDescent="0.25">
      <c r="A25" s="47" t="s">
        <v>65</v>
      </c>
      <c r="B25" s="57" t="s">
        <v>66</v>
      </c>
      <c r="C25" s="38" t="s">
        <v>35</v>
      </c>
      <c r="D25" s="64">
        <v>523</v>
      </c>
      <c r="E25" s="64">
        <f>D25+'февраль 21'!E25</f>
        <v>1569</v>
      </c>
      <c r="F25" s="64">
        <v>5001</v>
      </c>
      <c r="G25" s="64">
        <f>F25+'февраль 21'!G25</f>
        <v>14573</v>
      </c>
      <c r="H25" s="72"/>
      <c r="I25" s="41"/>
      <c r="J25" s="62"/>
      <c r="K25" s="81"/>
    </row>
    <row r="26" spans="1:11" ht="23.45" customHeight="1" x14ac:dyDescent="0.25">
      <c r="A26" s="47" t="s">
        <v>67</v>
      </c>
      <c r="B26" s="57" t="s">
        <v>68</v>
      </c>
      <c r="C26" s="37" t="s">
        <v>35</v>
      </c>
      <c r="D26" s="64">
        <v>1557</v>
      </c>
      <c r="E26" s="64">
        <f>D26+'февраль 21'!E26</f>
        <v>5685</v>
      </c>
      <c r="F26" s="64">
        <v>9860</v>
      </c>
      <c r="G26" s="64">
        <f>F26+'февраль 21'!G26</f>
        <v>27995</v>
      </c>
      <c r="H26" s="72"/>
      <c r="I26" s="41"/>
      <c r="J26" s="62"/>
      <c r="K26" s="81"/>
    </row>
    <row r="27" spans="1:11" ht="23.45" customHeight="1" x14ac:dyDescent="0.25">
      <c r="A27" s="47" t="s">
        <v>69</v>
      </c>
      <c r="B27" s="57" t="s">
        <v>70</v>
      </c>
      <c r="C27" s="37" t="s">
        <v>35</v>
      </c>
      <c r="D27" s="64">
        <v>2</v>
      </c>
      <c r="E27" s="64">
        <f>D27+'февраль 21'!E27</f>
        <v>9</v>
      </c>
      <c r="F27" s="64">
        <v>560</v>
      </c>
      <c r="G27" s="64">
        <f>F27+'февраль 21'!G27</f>
        <v>1736</v>
      </c>
      <c r="H27" s="72"/>
      <c r="I27" s="41"/>
      <c r="J27" s="62"/>
      <c r="K27" s="81"/>
    </row>
    <row r="28" spans="1:11" ht="23.45" customHeight="1" x14ac:dyDescent="0.25">
      <c r="A28" s="47" t="s">
        <v>71</v>
      </c>
      <c r="B28" s="57" t="s">
        <v>72</v>
      </c>
      <c r="C28" s="38" t="s">
        <v>35</v>
      </c>
      <c r="D28" s="64">
        <v>15</v>
      </c>
      <c r="E28" s="64">
        <f>D28+'февраль 21'!E28</f>
        <v>53</v>
      </c>
      <c r="F28" s="64">
        <v>68</v>
      </c>
      <c r="G28" s="64">
        <f>F28+'февраль 21'!G28</f>
        <v>306</v>
      </c>
      <c r="H28" s="72"/>
      <c r="I28" s="41"/>
      <c r="J28" s="62"/>
      <c r="K28" s="81"/>
    </row>
    <row r="29" spans="1:11" ht="23.45" customHeight="1" x14ac:dyDescent="0.25">
      <c r="A29" s="47" t="s">
        <v>73</v>
      </c>
      <c r="B29" s="57" t="s">
        <v>74</v>
      </c>
      <c r="C29" s="38" t="s">
        <v>35</v>
      </c>
      <c r="D29" s="64">
        <v>370</v>
      </c>
      <c r="E29" s="64">
        <f>D29+'февраль 21'!E29</f>
        <v>1310</v>
      </c>
      <c r="F29" s="64">
        <v>14859</v>
      </c>
      <c r="G29" s="64">
        <f>F29+'февраль 21'!G29</f>
        <v>41570</v>
      </c>
      <c r="H29" s="72"/>
      <c r="I29" s="41"/>
      <c r="J29" s="62"/>
      <c r="K29" s="81"/>
    </row>
    <row r="30" spans="1:11" ht="44.25" customHeight="1" x14ac:dyDescent="0.25">
      <c r="A30" s="47" t="s">
        <v>75</v>
      </c>
      <c r="B30" s="57" t="s">
        <v>76</v>
      </c>
      <c r="C30" s="38" t="s">
        <v>35</v>
      </c>
      <c r="D30" s="64">
        <v>114</v>
      </c>
      <c r="E30" s="64">
        <f>D30+'февраль 21'!E30</f>
        <v>342</v>
      </c>
      <c r="F30" s="64">
        <v>1244</v>
      </c>
      <c r="G30" s="64">
        <f>F30+'февраль 21'!G30</f>
        <v>3552</v>
      </c>
      <c r="H30" s="72"/>
      <c r="I30" s="41"/>
      <c r="J30" s="62"/>
      <c r="K30" s="81"/>
    </row>
    <row r="31" spans="1:11" ht="29.25" customHeight="1" x14ac:dyDescent="0.25">
      <c r="A31" s="47" t="s">
        <v>77</v>
      </c>
      <c r="B31" s="57" t="s">
        <v>78</v>
      </c>
      <c r="C31" s="38" t="s">
        <v>35</v>
      </c>
      <c r="D31" s="64">
        <v>0</v>
      </c>
      <c r="E31" s="64">
        <f>D31+'февраль 21'!E31</f>
        <v>0</v>
      </c>
      <c r="F31" s="64">
        <v>0</v>
      </c>
      <c r="G31" s="64">
        <f>F31+'февраль 21'!G31</f>
        <v>0</v>
      </c>
      <c r="H31" s="65"/>
      <c r="I31" s="21"/>
      <c r="J31" s="10"/>
    </row>
    <row r="32" spans="1:11" ht="45.75" customHeight="1" x14ac:dyDescent="0.25">
      <c r="A32" s="25"/>
      <c r="B32" s="35" t="s">
        <v>37</v>
      </c>
      <c r="C32" s="32"/>
      <c r="D32" s="64" t="s">
        <v>38</v>
      </c>
      <c r="E32" s="64" t="s">
        <v>38</v>
      </c>
      <c r="F32" s="71">
        <f>F14+F12+F13</f>
        <v>561650.12</v>
      </c>
      <c r="G32" s="71">
        <f>G14+G12+G13</f>
        <v>1672816.26</v>
      </c>
      <c r="H32" s="65"/>
      <c r="I32" s="21"/>
      <c r="J32" s="10"/>
    </row>
    <row r="33" spans="1:15" ht="36.75" customHeight="1" x14ac:dyDescent="0.25">
      <c r="A33" s="24"/>
      <c r="B33" s="34" t="s">
        <v>39</v>
      </c>
      <c r="C33" s="32" t="s">
        <v>40</v>
      </c>
      <c r="D33" s="64" t="s">
        <v>41</v>
      </c>
      <c r="E33" s="64" t="s">
        <v>41</v>
      </c>
      <c r="F33" s="64"/>
      <c r="G33" s="64"/>
      <c r="H33" s="65"/>
      <c r="J33" s="10"/>
      <c r="O33" s="33"/>
    </row>
    <row r="34" spans="1:15" ht="15" customHeight="1" x14ac:dyDescent="0.25">
      <c r="A34" s="60"/>
      <c r="B34" s="61"/>
      <c r="C34" s="60"/>
      <c r="D34" s="62"/>
      <c r="E34" s="62"/>
      <c r="F34" s="62"/>
      <c r="G34" s="62"/>
      <c r="H34" s="63"/>
      <c r="I34" s="10"/>
      <c r="J34" s="10"/>
      <c r="O34" s="33"/>
    </row>
    <row r="35" spans="1:15" ht="15.75" customHeight="1" x14ac:dyDescent="0.25">
      <c r="A35" s="60"/>
      <c r="B35" s="61"/>
      <c r="C35" s="60"/>
      <c r="D35" s="62"/>
      <c r="E35" s="62"/>
      <c r="F35" s="62"/>
      <c r="G35" s="62"/>
      <c r="H35" s="63"/>
      <c r="I35" s="10"/>
      <c r="O35" s="33"/>
    </row>
    <row r="36" spans="1:15" ht="15" customHeight="1" x14ac:dyDescent="0.25">
      <c r="A36" s="104" t="s">
        <v>103</v>
      </c>
      <c r="B36" s="82"/>
      <c r="C36" s="95"/>
      <c r="D36" s="96"/>
      <c r="E36" s="97"/>
      <c r="F36" s="55" t="s">
        <v>104</v>
      </c>
      <c r="G36" s="83"/>
      <c r="H36" s="63"/>
      <c r="I36" s="10"/>
      <c r="O36" s="33"/>
    </row>
    <row r="37" spans="1:15" ht="15" customHeight="1" x14ac:dyDescent="0.25">
      <c r="A37" s="162" t="s">
        <v>42</v>
      </c>
      <c r="B37" s="162"/>
      <c r="C37" s="162"/>
      <c r="D37" s="162"/>
      <c r="E37" s="162"/>
      <c r="F37" s="162"/>
      <c r="G37" s="83"/>
      <c r="H37" s="84"/>
      <c r="I37" s="10"/>
      <c r="O37" s="33"/>
    </row>
    <row r="38" spans="1:15" ht="15" customHeight="1" x14ac:dyDescent="0.25">
      <c r="A38" s="103"/>
      <c r="B38" s="85"/>
      <c r="C38" s="49"/>
      <c r="D38" s="55"/>
      <c r="E38" s="55"/>
      <c r="F38" s="55"/>
      <c r="G38" s="55"/>
      <c r="H38" s="49"/>
      <c r="O38" s="33"/>
    </row>
    <row r="39" spans="1:15" ht="15" customHeight="1" x14ac:dyDescent="0.25">
      <c r="A39" s="104" t="s">
        <v>105</v>
      </c>
      <c r="B39" s="85"/>
      <c r="C39" s="95"/>
      <c r="D39" s="96"/>
      <c r="E39" s="99"/>
      <c r="F39" s="98" t="s">
        <v>106</v>
      </c>
      <c r="G39" s="55"/>
      <c r="H39" s="49"/>
      <c r="O39" s="33"/>
    </row>
    <row r="40" spans="1:15" ht="15" customHeight="1" x14ac:dyDescent="0.25">
      <c r="A40" s="163" t="s">
        <v>86</v>
      </c>
      <c r="B40" s="163"/>
      <c r="C40" s="163"/>
      <c r="D40" s="163"/>
      <c r="E40" s="163"/>
      <c r="F40" s="163"/>
      <c r="G40" s="55"/>
      <c r="H40" s="49"/>
      <c r="O40" s="33"/>
    </row>
    <row r="41" spans="1:15" ht="15" customHeight="1" x14ac:dyDescent="0.25">
      <c r="A41" s="103"/>
      <c r="B41" s="85"/>
      <c r="C41" s="49"/>
      <c r="D41" s="55"/>
      <c r="E41" s="55"/>
      <c r="F41" s="55"/>
      <c r="G41" s="55"/>
      <c r="H41" s="49"/>
      <c r="O41" s="33"/>
    </row>
    <row r="42" spans="1:15" x14ac:dyDescent="0.25">
      <c r="A42" s="103"/>
      <c r="B42" s="85"/>
      <c r="C42" s="49"/>
      <c r="D42" s="55"/>
      <c r="E42" s="55"/>
      <c r="F42" s="55"/>
      <c r="G42" s="55"/>
      <c r="H42" s="49"/>
      <c r="O42" s="33"/>
    </row>
    <row r="43" spans="1:15" x14ac:dyDescent="0.25">
      <c r="A43" s="104" t="s">
        <v>100</v>
      </c>
      <c r="B43" s="85"/>
      <c r="C43" s="49"/>
      <c r="D43" s="55"/>
      <c r="E43" s="55"/>
      <c r="F43" s="55"/>
      <c r="G43" s="55"/>
      <c r="H43" s="49"/>
      <c r="O43" s="33"/>
    </row>
    <row r="44" spans="1:15" x14ac:dyDescent="0.25">
      <c r="A44" s="86" t="s">
        <v>79</v>
      </c>
      <c r="B44" s="87"/>
      <c r="C44" s="49"/>
      <c r="D44" s="55"/>
      <c r="E44" s="55"/>
      <c r="F44" s="55"/>
      <c r="G44" s="55"/>
      <c r="H44" s="49"/>
      <c r="O44" s="33"/>
    </row>
    <row r="45" spans="1:15" ht="21.75" customHeight="1" x14ac:dyDescent="0.25">
      <c r="A45" s="164"/>
      <c r="B45" s="164"/>
      <c r="C45" s="49"/>
      <c r="D45" s="55"/>
      <c r="E45" s="55"/>
      <c r="F45" s="55"/>
      <c r="G45" s="55"/>
      <c r="H45" s="49" t="s">
        <v>113</v>
      </c>
      <c r="O45" s="33"/>
    </row>
    <row r="46" spans="1:15" x14ac:dyDescent="0.25">
      <c r="A46" s="49"/>
      <c r="B46" s="88"/>
      <c r="C46" s="49"/>
      <c r="D46" s="55"/>
      <c r="E46" s="55"/>
      <c r="F46" s="55"/>
      <c r="G46" s="55"/>
      <c r="H46" s="49"/>
      <c r="O46" s="33"/>
    </row>
    <row r="47" spans="1:15" ht="38.25" customHeight="1" x14ac:dyDescent="0.25">
      <c r="A47" s="49"/>
      <c r="B47" s="88"/>
      <c r="C47" s="49"/>
      <c r="D47" s="55"/>
      <c r="E47" s="55"/>
      <c r="F47" s="55"/>
      <c r="G47" s="55"/>
      <c r="H47" s="49"/>
      <c r="O47" s="33"/>
    </row>
    <row r="48" spans="1:15" x14ac:dyDescent="0.25">
      <c r="O48" s="33"/>
    </row>
    <row r="49" spans="15:15" x14ac:dyDescent="0.25">
      <c r="O49" s="33"/>
    </row>
    <row r="50" spans="15:15" x14ac:dyDescent="0.25">
      <c r="O50" s="33"/>
    </row>
    <row r="51" spans="15:15" x14ac:dyDescent="0.25">
      <c r="O51" s="33"/>
    </row>
    <row r="52" spans="15:15" x14ac:dyDescent="0.25">
      <c r="O52" s="33"/>
    </row>
    <row r="53" spans="15:15" x14ac:dyDescent="0.25">
      <c r="O53" s="33"/>
    </row>
    <row r="54" spans="15:15" x14ac:dyDescent="0.25">
      <c r="O54" s="33"/>
    </row>
    <row r="55" spans="15:15" x14ac:dyDescent="0.25">
      <c r="O55" s="33"/>
    </row>
    <row r="56" spans="15:15" x14ac:dyDescent="0.25">
      <c r="O56" s="33"/>
    </row>
    <row r="57" spans="15:15" x14ac:dyDescent="0.25">
      <c r="O57" s="33"/>
    </row>
    <row r="58" spans="15:15" x14ac:dyDescent="0.25">
      <c r="O58" s="33"/>
    </row>
    <row r="59" spans="15:15" x14ac:dyDescent="0.25">
      <c r="O59" s="33"/>
    </row>
    <row r="60" spans="15:15" x14ac:dyDescent="0.25">
      <c r="O60" s="33"/>
    </row>
  </sheetData>
  <mergeCells count="13">
    <mergeCell ref="A11:B11"/>
    <mergeCell ref="A37:F37"/>
    <mergeCell ref="A40:F40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1.1023622047244095" right="0.31496062992125984" top="0.74803149606299213" bottom="0.74803149606299213" header="0.31496062992125984" footer="0.31496062992125984"/>
  <pageSetup paperSize="9" scale="6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workbookViewId="0">
      <selection activeCell="F30" sqref="F30"/>
    </sheetView>
  </sheetViews>
  <sheetFormatPr defaultRowHeight="15" x14ac:dyDescent="0.25"/>
  <cols>
    <col min="1" max="1" width="8.85546875" style="50" customWidth="1"/>
    <col min="2" max="2" width="37.42578125" style="59" customWidth="1"/>
    <col min="3" max="3" width="15.28515625" style="50" customWidth="1"/>
    <col min="4" max="5" width="10.7109375" style="51" customWidth="1"/>
    <col min="6" max="6" width="13.42578125" style="51" customWidth="1"/>
    <col min="7" max="7" width="13.140625" style="51" customWidth="1"/>
    <col min="8" max="8" width="22.7109375" style="50" customWidth="1"/>
    <col min="9" max="9" width="6.140625" customWidth="1"/>
    <col min="10" max="10" width="14" customWidth="1"/>
    <col min="11" max="11" width="12.5703125" customWidth="1"/>
    <col min="12" max="12" width="29.5703125" customWidth="1"/>
    <col min="13" max="13" width="14.42578125" customWidth="1"/>
    <col min="14" max="14" width="15.28515625" customWidth="1"/>
  </cols>
  <sheetData>
    <row r="2" spans="1:11" ht="12" customHeight="1" x14ac:dyDescent="0.25">
      <c r="A2" s="164" t="s">
        <v>22</v>
      </c>
      <c r="B2" s="164"/>
      <c r="C2" s="164"/>
      <c r="D2" s="164"/>
      <c r="E2" s="164"/>
      <c r="F2" s="164"/>
      <c r="G2" s="164"/>
      <c r="H2" s="164"/>
      <c r="I2" s="18"/>
    </row>
    <row r="3" spans="1:11" ht="10.5" customHeight="1" x14ac:dyDescent="0.25">
      <c r="A3" s="19"/>
      <c r="B3" s="56"/>
      <c r="C3" s="165"/>
      <c r="D3" s="165"/>
      <c r="E3" s="165"/>
      <c r="F3" s="165"/>
      <c r="G3" s="165"/>
      <c r="H3" s="165"/>
      <c r="I3" s="18"/>
    </row>
    <row r="4" spans="1:11" ht="6.75" hidden="1" customHeight="1" x14ac:dyDescent="0.25">
      <c r="A4" s="19"/>
      <c r="B4" s="56"/>
      <c r="C4" s="19"/>
      <c r="D4" s="40"/>
      <c r="E4" s="40"/>
      <c r="F4" s="40"/>
      <c r="G4" s="40"/>
      <c r="H4" s="19"/>
      <c r="I4" s="18"/>
    </row>
    <row r="5" spans="1:11" ht="20.25" customHeight="1" x14ac:dyDescent="0.25">
      <c r="A5" s="164" t="s">
        <v>23</v>
      </c>
      <c r="B5" s="164"/>
      <c r="C5" s="164"/>
      <c r="D5" s="164"/>
      <c r="E5" s="164"/>
      <c r="F5" s="164"/>
      <c r="G5" s="164"/>
      <c r="H5" s="164"/>
      <c r="I5" s="18"/>
    </row>
    <row r="6" spans="1:11" ht="9" customHeight="1" x14ac:dyDescent="0.25">
      <c r="A6" s="19"/>
      <c r="B6" s="56"/>
      <c r="E6" s="52" t="s">
        <v>24</v>
      </c>
      <c r="F6" s="53"/>
      <c r="G6" s="53"/>
      <c r="H6" s="20"/>
      <c r="I6" s="18"/>
    </row>
    <row r="7" spans="1:11" ht="9" customHeight="1" x14ac:dyDescent="0.25">
      <c r="A7" s="19"/>
      <c r="B7" s="56"/>
      <c r="E7" s="54"/>
      <c r="F7" s="53"/>
      <c r="G7" s="53"/>
      <c r="H7" s="20"/>
      <c r="I7" s="18"/>
    </row>
    <row r="8" spans="1:11" ht="12.6" customHeight="1" x14ac:dyDescent="0.25">
      <c r="A8" s="166" t="s">
        <v>25</v>
      </c>
      <c r="B8" s="166"/>
      <c r="C8" s="167" t="s">
        <v>26</v>
      </c>
      <c r="D8" s="168" t="s">
        <v>115</v>
      </c>
      <c r="E8" s="168"/>
      <c r="F8" s="168"/>
      <c r="G8" s="168"/>
      <c r="H8" s="168"/>
      <c r="I8" s="18"/>
    </row>
    <row r="9" spans="1:11" ht="14.25" customHeight="1" x14ac:dyDescent="0.25">
      <c r="A9" s="166"/>
      <c r="B9" s="166"/>
      <c r="C9" s="167"/>
      <c r="D9" s="169" t="s">
        <v>27</v>
      </c>
      <c r="E9" s="169"/>
      <c r="F9" s="169" t="s">
        <v>28</v>
      </c>
      <c r="G9" s="169"/>
      <c r="H9" s="166" t="s">
        <v>29</v>
      </c>
      <c r="I9" s="21"/>
    </row>
    <row r="10" spans="1:11" ht="25.5" customHeight="1" x14ac:dyDescent="0.25">
      <c r="A10" s="166"/>
      <c r="B10" s="166"/>
      <c r="C10" s="167"/>
      <c r="D10" s="109" t="s">
        <v>30</v>
      </c>
      <c r="E10" s="109" t="s">
        <v>31</v>
      </c>
      <c r="F10" s="109" t="s">
        <v>30</v>
      </c>
      <c r="G10" s="109" t="s">
        <v>31</v>
      </c>
      <c r="H10" s="166"/>
      <c r="I10" s="21"/>
    </row>
    <row r="11" spans="1:11" ht="9.6" customHeight="1" x14ac:dyDescent="0.25">
      <c r="A11" s="160" t="s">
        <v>32</v>
      </c>
      <c r="B11" s="161"/>
      <c r="C11" s="22">
        <v>1</v>
      </c>
      <c r="D11" s="66">
        <v>2</v>
      </c>
      <c r="E11" s="66">
        <v>3</v>
      </c>
      <c r="F11" s="66">
        <v>4</v>
      </c>
      <c r="G11" s="66">
        <v>5</v>
      </c>
      <c r="H11" s="67">
        <v>6</v>
      </c>
      <c r="I11" s="21"/>
    </row>
    <row r="12" spans="1:11" ht="47.25" customHeight="1" x14ac:dyDescent="0.25">
      <c r="A12" s="23">
        <v>1</v>
      </c>
      <c r="B12" s="36" t="s">
        <v>33</v>
      </c>
      <c r="C12" s="37" t="s">
        <v>34</v>
      </c>
      <c r="D12" s="68">
        <v>41</v>
      </c>
      <c r="E12" s="68">
        <v>41</v>
      </c>
      <c r="F12" s="75">
        <v>337726.35</v>
      </c>
      <c r="G12" s="69">
        <f>F12+'март 21'!G12</f>
        <v>1300630.6099999999</v>
      </c>
      <c r="H12" s="70"/>
      <c r="I12" s="21"/>
    </row>
    <row r="13" spans="1:11" ht="38.25" customHeight="1" x14ac:dyDescent="0.25">
      <c r="A13" s="23">
        <v>2</v>
      </c>
      <c r="B13" s="36" t="s">
        <v>85</v>
      </c>
      <c r="C13" s="37" t="s">
        <v>35</v>
      </c>
      <c r="D13" s="68">
        <v>4058</v>
      </c>
      <c r="E13" s="68">
        <v>14624</v>
      </c>
      <c r="F13" s="73">
        <v>116139</v>
      </c>
      <c r="G13" s="73">
        <f>F13+'март 21'!G13</f>
        <v>438664</v>
      </c>
      <c r="H13" s="70"/>
      <c r="I13" s="21"/>
    </row>
    <row r="14" spans="1:11" ht="37.5" customHeight="1" x14ac:dyDescent="0.25">
      <c r="A14" s="24">
        <v>3</v>
      </c>
      <c r="B14" s="34" t="s">
        <v>36</v>
      </c>
      <c r="C14" s="38" t="s">
        <v>35</v>
      </c>
      <c r="D14" s="71">
        <f>D15+D16+D17+D18+D19+D20+D21+D22+D23+D24+D25+D26+D27+D28+D29+D30</f>
        <v>4709</v>
      </c>
      <c r="E14" s="71">
        <f>E15+E16+E17+E18+E19+E20+E21+E22+E23+E24+E25+E26+E27+E28+E29+E30</f>
        <v>20920</v>
      </c>
      <c r="F14" s="71">
        <f t="shared" ref="F14:G14" si="0">F15+F16+F17+F18+F19+F20+F21+F22+F23+F24+F25+F26+F27+F28+F29+F30</f>
        <v>119562</v>
      </c>
      <c r="G14" s="71">
        <f t="shared" si="0"/>
        <v>506949</v>
      </c>
      <c r="H14" s="39" t="s">
        <v>110</v>
      </c>
      <c r="I14" s="21"/>
      <c r="K14" s="76"/>
    </row>
    <row r="15" spans="1:11" s="42" customFormat="1" ht="23.45" customHeight="1" x14ac:dyDescent="0.25">
      <c r="A15" s="47" t="s">
        <v>45</v>
      </c>
      <c r="B15" s="48" t="s">
        <v>54</v>
      </c>
      <c r="C15" s="37" t="s">
        <v>35</v>
      </c>
      <c r="D15" s="64">
        <v>18</v>
      </c>
      <c r="E15" s="64">
        <f>D15+'март 21'!E15</f>
        <v>96</v>
      </c>
      <c r="F15" s="64">
        <v>120</v>
      </c>
      <c r="G15" s="64">
        <f>F15+'март 21'!G15</f>
        <v>564</v>
      </c>
      <c r="H15" s="72"/>
      <c r="I15" s="41"/>
      <c r="J15" s="62"/>
      <c r="K15" s="81"/>
    </row>
    <row r="16" spans="1:11" ht="23.45" customHeight="1" x14ac:dyDescent="0.25">
      <c r="A16" s="47" t="s">
        <v>46</v>
      </c>
      <c r="B16" s="57" t="s">
        <v>55</v>
      </c>
      <c r="C16" s="38" t="s">
        <v>35</v>
      </c>
      <c r="D16" s="64">
        <v>86</v>
      </c>
      <c r="E16" s="64">
        <f>D16+'март 21'!E16</f>
        <v>334</v>
      </c>
      <c r="F16" s="64">
        <v>1604</v>
      </c>
      <c r="G16" s="64">
        <f>F16+'март 21'!G16</f>
        <v>5509</v>
      </c>
      <c r="H16" s="72"/>
      <c r="I16" s="41"/>
      <c r="J16" s="62"/>
      <c r="K16" s="81"/>
    </row>
    <row r="17" spans="1:11" ht="23.45" customHeight="1" x14ac:dyDescent="0.25">
      <c r="A17" s="47" t="s">
        <v>47</v>
      </c>
      <c r="B17" s="57" t="s">
        <v>56</v>
      </c>
      <c r="C17" s="38" t="s">
        <v>35</v>
      </c>
      <c r="D17" s="64">
        <v>184</v>
      </c>
      <c r="E17" s="64">
        <f>D17+'март 21'!E17</f>
        <v>776</v>
      </c>
      <c r="F17" s="64">
        <v>2908</v>
      </c>
      <c r="G17" s="64">
        <f>F17+'март 21'!G17</f>
        <v>11360</v>
      </c>
      <c r="H17" s="72"/>
      <c r="I17" s="41"/>
      <c r="J17" s="62"/>
      <c r="K17" s="81"/>
    </row>
    <row r="18" spans="1:11" ht="23.45" customHeight="1" x14ac:dyDescent="0.25">
      <c r="A18" s="47" t="s">
        <v>48</v>
      </c>
      <c r="B18" s="57" t="s">
        <v>57</v>
      </c>
      <c r="C18" s="37" t="s">
        <v>35</v>
      </c>
      <c r="D18" s="64">
        <v>222</v>
      </c>
      <c r="E18" s="64">
        <f>D18+'март 21'!E18</f>
        <v>1022</v>
      </c>
      <c r="F18" s="64">
        <v>5012</v>
      </c>
      <c r="G18" s="64">
        <f>F18+'март 21'!G18</f>
        <v>21624</v>
      </c>
      <c r="H18" s="72"/>
      <c r="I18" s="41"/>
      <c r="J18" s="62"/>
      <c r="K18" s="81"/>
    </row>
    <row r="19" spans="1:11" ht="28.5" customHeight="1" x14ac:dyDescent="0.25">
      <c r="A19" s="47" t="s">
        <v>49</v>
      </c>
      <c r="B19" s="58" t="s">
        <v>58</v>
      </c>
      <c r="C19" s="37" t="s">
        <v>35</v>
      </c>
      <c r="D19" s="64">
        <v>420</v>
      </c>
      <c r="E19" s="64">
        <f>D19+'март 21'!E19</f>
        <v>1891</v>
      </c>
      <c r="F19" s="64">
        <v>49852</v>
      </c>
      <c r="G19" s="64">
        <f>F19+'март 21'!G19</f>
        <v>233026</v>
      </c>
      <c r="H19" s="72"/>
      <c r="I19" s="41"/>
      <c r="J19" s="62"/>
      <c r="K19" s="81"/>
    </row>
    <row r="20" spans="1:11" ht="27" customHeight="1" x14ac:dyDescent="0.25">
      <c r="A20" s="47" t="s">
        <v>50</v>
      </c>
      <c r="B20" s="57" t="s">
        <v>59</v>
      </c>
      <c r="C20" s="38" t="s">
        <v>35</v>
      </c>
      <c r="D20" s="64">
        <v>428</v>
      </c>
      <c r="E20" s="64">
        <f>D20+'март 21'!E20</f>
        <v>1912</v>
      </c>
      <c r="F20" s="64">
        <v>19062</v>
      </c>
      <c r="G20" s="64">
        <f>F20+'март 21'!G20</f>
        <v>77874</v>
      </c>
      <c r="H20" s="72"/>
      <c r="I20" s="41"/>
      <c r="J20" s="62"/>
      <c r="K20" s="81"/>
    </row>
    <row r="21" spans="1:11" ht="23.45" customHeight="1" x14ac:dyDescent="0.25">
      <c r="A21" s="47" t="s">
        <v>51</v>
      </c>
      <c r="B21" s="57" t="s">
        <v>60</v>
      </c>
      <c r="C21" s="38" t="s">
        <v>35</v>
      </c>
      <c r="D21" s="64">
        <v>280</v>
      </c>
      <c r="E21" s="64">
        <f>D21+'март 21'!E21</f>
        <v>1226</v>
      </c>
      <c r="F21" s="64">
        <v>4111</v>
      </c>
      <c r="G21" s="64">
        <f>F21+'март 21'!G21</f>
        <v>15485</v>
      </c>
      <c r="H21" s="72"/>
      <c r="I21" s="41"/>
      <c r="J21" s="62"/>
      <c r="K21" s="81"/>
    </row>
    <row r="22" spans="1:11" ht="30" customHeight="1" x14ac:dyDescent="0.25">
      <c r="A22" s="47" t="s">
        <v>52</v>
      </c>
      <c r="B22" s="57" t="s">
        <v>61</v>
      </c>
      <c r="C22" s="37" t="s">
        <v>35</v>
      </c>
      <c r="D22" s="64">
        <v>318</v>
      </c>
      <c r="E22" s="64">
        <f>D22+'март 21'!E22</f>
        <v>1426</v>
      </c>
      <c r="F22" s="64">
        <v>2814</v>
      </c>
      <c r="G22" s="64">
        <f>F22+'март 21'!G22</f>
        <v>11532</v>
      </c>
      <c r="H22" s="72"/>
      <c r="I22" s="41"/>
      <c r="J22" s="62"/>
      <c r="K22" s="81"/>
    </row>
    <row r="23" spans="1:11" ht="23.45" customHeight="1" x14ac:dyDescent="0.25">
      <c r="A23" s="47" t="s">
        <v>53</v>
      </c>
      <c r="B23" s="57" t="s">
        <v>62</v>
      </c>
      <c r="C23" s="37" t="s">
        <v>35</v>
      </c>
      <c r="D23" s="64">
        <v>69</v>
      </c>
      <c r="E23" s="64">
        <f>D23+'март 21'!E23</f>
        <v>276</v>
      </c>
      <c r="F23" s="64">
        <v>913</v>
      </c>
      <c r="G23" s="64">
        <f>F23+'март 21'!G23</f>
        <v>3333</v>
      </c>
      <c r="H23" s="72"/>
      <c r="I23" s="41"/>
      <c r="J23" s="62"/>
      <c r="K23" s="81"/>
    </row>
    <row r="24" spans="1:11" ht="23.45" customHeight="1" x14ac:dyDescent="0.25">
      <c r="A24" s="47" t="s">
        <v>63</v>
      </c>
      <c r="B24" s="57" t="s">
        <v>64</v>
      </c>
      <c r="C24" s="38" t="s">
        <v>35</v>
      </c>
      <c r="D24" s="64">
        <v>103</v>
      </c>
      <c r="E24" s="64">
        <f>D24+'март 21'!E24</f>
        <v>412</v>
      </c>
      <c r="F24" s="64">
        <v>1574</v>
      </c>
      <c r="G24" s="64">
        <f>F24+'март 21'!G24</f>
        <v>5318</v>
      </c>
      <c r="H24" s="72"/>
      <c r="I24" s="41"/>
      <c r="J24" s="62"/>
      <c r="K24" s="81"/>
    </row>
    <row r="25" spans="1:11" ht="23.45" customHeight="1" x14ac:dyDescent="0.25">
      <c r="A25" s="47" t="s">
        <v>65</v>
      </c>
      <c r="B25" s="57" t="s">
        <v>66</v>
      </c>
      <c r="C25" s="38" t="s">
        <v>35</v>
      </c>
      <c r="D25" s="64">
        <v>523</v>
      </c>
      <c r="E25" s="64">
        <f>D25+'март 21'!E25</f>
        <v>2092</v>
      </c>
      <c r="F25" s="64">
        <v>5001</v>
      </c>
      <c r="G25" s="64">
        <f>F25+'март 21'!G25</f>
        <v>19574</v>
      </c>
      <c r="H25" s="72"/>
      <c r="I25" s="41"/>
      <c r="J25" s="62"/>
      <c r="K25" s="81"/>
    </row>
    <row r="26" spans="1:11" ht="23.45" customHeight="1" x14ac:dyDescent="0.25">
      <c r="A26" s="47" t="s">
        <v>67</v>
      </c>
      <c r="B26" s="57" t="s">
        <v>68</v>
      </c>
      <c r="C26" s="37" t="s">
        <v>35</v>
      </c>
      <c r="D26" s="64">
        <v>1557</v>
      </c>
      <c r="E26" s="64">
        <f>D26+'март 21'!E26</f>
        <v>7242</v>
      </c>
      <c r="F26" s="64">
        <v>9860</v>
      </c>
      <c r="G26" s="64">
        <f>F26+'март 21'!G26</f>
        <v>37855</v>
      </c>
      <c r="H26" s="72"/>
      <c r="I26" s="41"/>
      <c r="J26" s="62"/>
      <c r="K26" s="81"/>
    </row>
    <row r="27" spans="1:11" ht="23.45" customHeight="1" x14ac:dyDescent="0.25">
      <c r="A27" s="47" t="s">
        <v>69</v>
      </c>
      <c r="B27" s="57" t="s">
        <v>70</v>
      </c>
      <c r="C27" s="37" t="s">
        <v>35</v>
      </c>
      <c r="D27" s="64">
        <v>2</v>
      </c>
      <c r="E27" s="64">
        <f>D27+'март 21'!E27</f>
        <v>11</v>
      </c>
      <c r="F27" s="64">
        <v>560</v>
      </c>
      <c r="G27" s="64">
        <f>F27+'март 21'!G27</f>
        <v>2296</v>
      </c>
      <c r="H27" s="72"/>
      <c r="I27" s="41"/>
      <c r="J27" s="62"/>
      <c r="K27" s="81"/>
    </row>
    <row r="28" spans="1:11" ht="23.45" customHeight="1" x14ac:dyDescent="0.25">
      <c r="A28" s="47" t="s">
        <v>71</v>
      </c>
      <c r="B28" s="57" t="s">
        <v>72</v>
      </c>
      <c r="C28" s="38" t="s">
        <v>35</v>
      </c>
      <c r="D28" s="64">
        <v>15</v>
      </c>
      <c r="E28" s="64">
        <f>D28+'март 21'!E28</f>
        <v>68</v>
      </c>
      <c r="F28" s="64">
        <v>68</v>
      </c>
      <c r="G28" s="64">
        <f>F28+'март 21'!G28</f>
        <v>374</v>
      </c>
      <c r="H28" s="72"/>
      <c r="I28" s="41"/>
      <c r="J28" s="62"/>
      <c r="K28" s="81"/>
    </row>
    <row r="29" spans="1:11" ht="23.45" customHeight="1" x14ac:dyDescent="0.25">
      <c r="A29" s="47" t="s">
        <v>73</v>
      </c>
      <c r="B29" s="57" t="s">
        <v>74</v>
      </c>
      <c r="C29" s="38" t="s">
        <v>35</v>
      </c>
      <c r="D29" s="64">
        <v>370</v>
      </c>
      <c r="E29" s="64">
        <f>D29+'март 21'!E29</f>
        <v>1680</v>
      </c>
      <c r="F29" s="64">
        <v>14859</v>
      </c>
      <c r="G29" s="64">
        <f>F29+'март 21'!G29</f>
        <v>56429</v>
      </c>
      <c r="H29" s="72"/>
      <c r="I29" s="41"/>
      <c r="J29" s="62"/>
      <c r="K29" s="81"/>
    </row>
    <row r="30" spans="1:11" ht="44.25" customHeight="1" x14ac:dyDescent="0.25">
      <c r="A30" s="47" t="s">
        <v>75</v>
      </c>
      <c r="B30" s="57" t="s">
        <v>76</v>
      </c>
      <c r="C30" s="38" t="s">
        <v>35</v>
      </c>
      <c r="D30" s="64">
        <v>114</v>
      </c>
      <c r="E30" s="64">
        <f>D30+'март 21'!E30</f>
        <v>456</v>
      </c>
      <c r="F30" s="64">
        <v>1244</v>
      </c>
      <c r="G30" s="64">
        <f>F30+'март 21'!G30</f>
        <v>4796</v>
      </c>
      <c r="H30" s="72"/>
      <c r="I30" s="41"/>
      <c r="J30" s="62"/>
      <c r="K30" s="81"/>
    </row>
    <row r="31" spans="1:11" ht="29.25" customHeight="1" x14ac:dyDescent="0.25">
      <c r="A31" s="47" t="s">
        <v>77</v>
      </c>
      <c r="B31" s="57" t="s">
        <v>78</v>
      </c>
      <c r="C31" s="38" t="s">
        <v>35</v>
      </c>
      <c r="D31" s="64">
        <v>0</v>
      </c>
      <c r="E31" s="64">
        <f>D31+'март 21'!E31</f>
        <v>0</v>
      </c>
      <c r="F31" s="64">
        <v>0</v>
      </c>
      <c r="G31" s="64">
        <f>F31+'март 21'!G31</f>
        <v>0</v>
      </c>
      <c r="H31" s="65"/>
      <c r="I31" s="21"/>
      <c r="J31" s="10"/>
    </row>
    <row r="32" spans="1:11" ht="45.75" customHeight="1" x14ac:dyDescent="0.25">
      <c r="A32" s="25"/>
      <c r="B32" s="35" t="s">
        <v>37</v>
      </c>
      <c r="C32" s="32"/>
      <c r="D32" s="64" t="s">
        <v>38</v>
      </c>
      <c r="E32" s="64" t="s">
        <v>38</v>
      </c>
      <c r="F32" s="71">
        <f>F14+F12+F13</f>
        <v>573427.35</v>
      </c>
      <c r="G32" s="71">
        <f>G14+G12+G13</f>
        <v>2246243.61</v>
      </c>
      <c r="H32" s="65"/>
      <c r="I32" s="21"/>
      <c r="J32" s="10"/>
    </row>
    <row r="33" spans="1:15" ht="36.75" customHeight="1" x14ac:dyDescent="0.25">
      <c r="A33" s="24"/>
      <c r="B33" s="34" t="s">
        <v>39</v>
      </c>
      <c r="C33" s="32" t="s">
        <v>40</v>
      </c>
      <c r="D33" s="64" t="s">
        <v>41</v>
      </c>
      <c r="E33" s="64" t="s">
        <v>41</v>
      </c>
      <c r="F33" s="64"/>
      <c r="G33" s="64"/>
      <c r="H33" s="65"/>
      <c r="J33" s="10"/>
      <c r="O33" s="33"/>
    </row>
    <row r="34" spans="1:15" ht="15" customHeight="1" x14ac:dyDescent="0.25">
      <c r="A34" s="60"/>
      <c r="B34" s="61"/>
      <c r="C34" s="60"/>
      <c r="D34" s="62"/>
      <c r="E34" s="62"/>
      <c r="F34" s="62"/>
      <c r="G34" s="62"/>
      <c r="H34" s="63"/>
      <c r="I34" s="10"/>
      <c r="J34" s="10"/>
      <c r="O34" s="33"/>
    </row>
    <row r="35" spans="1:15" ht="15.75" customHeight="1" x14ac:dyDescent="0.25">
      <c r="A35" s="60"/>
      <c r="B35" s="61"/>
      <c r="C35" s="60"/>
      <c r="D35" s="62"/>
      <c r="E35" s="62"/>
      <c r="F35" s="62"/>
      <c r="G35" s="62"/>
      <c r="H35" s="63"/>
      <c r="I35" s="10"/>
      <c r="O35" s="33"/>
    </row>
    <row r="36" spans="1:15" ht="15" customHeight="1" x14ac:dyDescent="0.25">
      <c r="A36" s="108" t="s">
        <v>103</v>
      </c>
      <c r="B36" s="82"/>
      <c r="C36" s="95"/>
      <c r="D36" s="96"/>
      <c r="E36" s="97"/>
      <c r="F36" s="55" t="s">
        <v>104</v>
      </c>
      <c r="G36" s="83"/>
      <c r="H36" s="63"/>
      <c r="I36" s="10"/>
      <c r="O36" s="33"/>
    </row>
    <row r="37" spans="1:15" ht="15" customHeight="1" x14ac:dyDescent="0.25">
      <c r="A37" s="162" t="s">
        <v>42</v>
      </c>
      <c r="B37" s="162"/>
      <c r="C37" s="162"/>
      <c r="D37" s="162"/>
      <c r="E37" s="162"/>
      <c r="F37" s="162"/>
      <c r="G37" s="83"/>
      <c r="H37" s="84"/>
      <c r="I37" s="10"/>
      <c r="O37" s="33"/>
    </row>
    <row r="38" spans="1:15" ht="15" customHeight="1" x14ac:dyDescent="0.25">
      <c r="A38" s="107"/>
      <c r="B38" s="85"/>
      <c r="C38" s="49"/>
      <c r="D38" s="55"/>
      <c r="E38" s="55"/>
      <c r="F38" s="55"/>
      <c r="G38" s="55"/>
      <c r="H38" s="49"/>
      <c r="O38" s="33"/>
    </row>
    <row r="39" spans="1:15" ht="15" customHeight="1" x14ac:dyDescent="0.25">
      <c r="A39" s="108" t="s">
        <v>105</v>
      </c>
      <c r="B39" s="85"/>
      <c r="C39" s="95"/>
      <c r="D39" s="96"/>
      <c r="E39" s="99"/>
      <c r="F39" s="98" t="s">
        <v>106</v>
      </c>
      <c r="G39" s="55"/>
      <c r="H39" s="49"/>
      <c r="O39" s="33"/>
    </row>
    <row r="40" spans="1:15" ht="15" customHeight="1" x14ac:dyDescent="0.25">
      <c r="A40" s="163" t="s">
        <v>86</v>
      </c>
      <c r="B40" s="163"/>
      <c r="C40" s="163"/>
      <c r="D40" s="163"/>
      <c r="E40" s="163"/>
      <c r="F40" s="163"/>
      <c r="G40" s="55"/>
      <c r="H40" s="49"/>
      <c r="O40" s="33"/>
    </row>
    <row r="41" spans="1:15" ht="15" customHeight="1" x14ac:dyDescent="0.25">
      <c r="A41" s="107"/>
      <c r="B41" s="85"/>
      <c r="C41" s="49"/>
      <c r="D41" s="55"/>
      <c r="E41" s="55"/>
      <c r="F41" s="55"/>
      <c r="G41" s="55"/>
      <c r="H41" s="49"/>
      <c r="O41" s="33"/>
    </row>
    <row r="42" spans="1:15" x14ac:dyDescent="0.25">
      <c r="A42" s="107"/>
      <c r="B42" s="85"/>
      <c r="C42" s="49"/>
      <c r="D42" s="55"/>
      <c r="E42" s="55"/>
      <c r="F42" s="55"/>
      <c r="G42" s="55"/>
      <c r="H42" s="49"/>
      <c r="O42" s="33"/>
    </row>
    <row r="43" spans="1:15" x14ac:dyDescent="0.25">
      <c r="A43" s="108" t="s">
        <v>100</v>
      </c>
      <c r="B43" s="85"/>
      <c r="C43" s="49"/>
      <c r="D43" s="55"/>
      <c r="E43" s="55"/>
      <c r="F43" s="55"/>
      <c r="G43" s="55"/>
      <c r="H43" s="49"/>
      <c r="O43" s="33"/>
    </row>
    <row r="44" spans="1:15" x14ac:dyDescent="0.25">
      <c r="A44" s="86" t="s">
        <v>79</v>
      </c>
      <c r="B44" s="87"/>
      <c r="C44" s="49"/>
      <c r="D44" s="55"/>
      <c r="E44" s="55"/>
      <c r="F44" s="55"/>
      <c r="G44" s="55"/>
      <c r="H44" s="49"/>
      <c r="O44" s="33"/>
    </row>
    <row r="45" spans="1:15" ht="21.75" customHeight="1" x14ac:dyDescent="0.25">
      <c r="A45" s="164"/>
      <c r="B45" s="164"/>
      <c r="C45" s="49"/>
      <c r="D45" s="55"/>
      <c r="E45" s="55"/>
      <c r="F45" s="55"/>
      <c r="G45" s="55"/>
      <c r="H45" s="49" t="s">
        <v>113</v>
      </c>
      <c r="O45" s="33"/>
    </row>
    <row r="46" spans="1:15" x14ac:dyDescent="0.25">
      <c r="A46" s="49"/>
      <c r="B46" s="88"/>
      <c r="C46" s="49"/>
      <c r="D46" s="55"/>
      <c r="E46" s="55"/>
      <c r="F46" s="55"/>
      <c r="G46" s="55"/>
      <c r="H46" s="49"/>
      <c r="O46" s="33"/>
    </row>
    <row r="47" spans="1:15" ht="38.25" customHeight="1" x14ac:dyDescent="0.25">
      <c r="A47" s="49"/>
      <c r="B47" s="88"/>
      <c r="C47" s="49"/>
      <c r="D47" s="55"/>
      <c r="E47" s="55"/>
      <c r="F47" s="55"/>
      <c r="G47" s="55"/>
      <c r="H47" s="49"/>
      <c r="O47" s="33"/>
    </row>
    <row r="48" spans="1:15" x14ac:dyDescent="0.25">
      <c r="O48" s="33"/>
    </row>
    <row r="49" spans="15:15" x14ac:dyDescent="0.25">
      <c r="O49" s="33"/>
    </row>
    <row r="50" spans="15:15" x14ac:dyDescent="0.25">
      <c r="O50" s="33"/>
    </row>
    <row r="51" spans="15:15" x14ac:dyDescent="0.25">
      <c r="O51" s="33"/>
    </row>
    <row r="52" spans="15:15" x14ac:dyDescent="0.25">
      <c r="O52" s="33"/>
    </row>
    <row r="53" spans="15:15" x14ac:dyDescent="0.25">
      <c r="O53" s="33"/>
    </row>
    <row r="54" spans="15:15" x14ac:dyDescent="0.25">
      <c r="O54" s="33"/>
    </row>
    <row r="55" spans="15:15" x14ac:dyDescent="0.25">
      <c r="O55" s="33"/>
    </row>
    <row r="56" spans="15:15" x14ac:dyDescent="0.25">
      <c r="O56" s="33"/>
    </row>
    <row r="57" spans="15:15" x14ac:dyDescent="0.25">
      <c r="O57" s="33"/>
    </row>
    <row r="58" spans="15:15" x14ac:dyDescent="0.25">
      <c r="O58" s="33"/>
    </row>
    <row r="59" spans="15:15" x14ac:dyDescent="0.25">
      <c r="O59" s="33"/>
    </row>
    <row r="60" spans="15:15" x14ac:dyDescent="0.25">
      <c r="O60" s="33"/>
    </row>
  </sheetData>
  <mergeCells count="13">
    <mergeCell ref="A11:B11"/>
    <mergeCell ref="A37:F37"/>
    <mergeCell ref="A40:F40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1.1023622047244095" right="0.31496062992125984" top="0.74803149606299213" bottom="0.74803149606299213" header="0.31496062992125984" footer="0.31496062992125984"/>
  <pageSetup paperSize="9" scale="6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topLeftCell="A6" zoomScaleNormal="100" workbookViewId="0">
      <selection activeCell="K33" sqref="K33"/>
    </sheetView>
  </sheetViews>
  <sheetFormatPr defaultRowHeight="15" x14ac:dyDescent="0.25"/>
  <cols>
    <col min="1" max="1" width="8.85546875" style="50" customWidth="1"/>
    <col min="2" max="2" width="37.42578125" style="59" customWidth="1"/>
    <col min="3" max="3" width="15.28515625" style="50" customWidth="1"/>
    <col min="4" max="5" width="10.7109375" style="51" customWidth="1"/>
    <col min="6" max="6" width="13.42578125" style="51" customWidth="1"/>
    <col min="7" max="7" width="13.140625" style="51" customWidth="1"/>
    <col min="8" max="8" width="22.7109375" style="50" customWidth="1"/>
    <col min="9" max="9" width="6.140625" customWidth="1"/>
    <col min="10" max="10" width="14" customWidth="1"/>
    <col min="11" max="11" width="12.5703125" customWidth="1"/>
    <col min="12" max="12" width="29.5703125" customWidth="1"/>
    <col min="13" max="13" width="14.42578125" customWidth="1"/>
    <col min="14" max="14" width="15.28515625" customWidth="1"/>
  </cols>
  <sheetData>
    <row r="2" spans="1:11" ht="12" customHeight="1" x14ac:dyDescent="0.25">
      <c r="A2" s="164" t="s">
        <v>22</v>
      </c>
      <c r="B2" s="164"/>
      <c r="C2" s="164"/>
      <c r="D2" s="164"/>
      <c r="E2" s="164"/>
      <c r="F2" s="164"/>
      <c r="G2" s="164"/>
      <c r="H2" s="164"/>
      <c r="I2" s="18"/>
    </row>
    <row r="3" spans="1:11" ht="10.5" customHeight="1" x14ac:dyDescent="0.25">
      <c r="A3" s="19"/>
      <c r="B3" s="56"/>
      <c r="C3" s="165"/>
      <c r="D3" s="165"/>
      <c r="E3" s="165"/>
      <c r="F3" s="165"/>
      <c r="G3" s="165"/>
      <c r="H3" s="165"/>
      <c r="I3" s="18"/>
    </row>
    <row r="4" spans="1:11" ht="6.75" hidden="1" customHeight="1" x14ac:dyDescent="0.25">
      <c r="A4" s="19"/>
      <c r="B4" s="56"/>
      <c r="C4" s="19"/>
      <c r="D4" s="40"/>
      <c r="E4" s="40"/>
      <c r="F4" s="40"/>
      <c r="G4" s="40"/>
      <c r="H4" s="19"/>
      <c r="I4" s="18"/>
    </row>
    <row r="5" spans="1:11" ht="20.25" customHeight="1" x14ac:dyDescent="0.25">
      <c r="A5" s="164" t="s">
        <v>23</v>
      </c>
      <c r="B5" s="164"/>
      <c r="C5" s="164"/>
      <c r="D5" s="164"/>
      <c r="E5" s="164"/>
      <c r="F5" s="164"/>
      <c r="G5" s="164"/>
      <c r="H5" s="164"/>
      <c r="I5" s="18"/>
    </row>
    <row r="6" spans="1:11" ht="9" customHeight="1" x14ac:dyDescent="0.25">
      <c r="A6" s="19"/>
      <c r="B6" s="56"/>
      <c r="E6" s="52" t="s">
        <v>24</v>
      </c>
      <c r="F6" s="53"/>
      <c r="G6" s="53"/>
      <c r="H6" s="20"/>
      <c r="I6" s="18"/>
    </row>
    <row r="7" spans="1:11" ht="9" customHeight="1" x14ac:dyDescent="0.25">
      <c r="A7" s="19"/>
      <c r="B7" s="56"/>
      <c r="E7" s="54"/>
      <c r="F7" s="53"/>
      <c r="G7" s="53"/>
      <c r="H7" s="20"/>
      <c r="I7" s="18"/>
    </row>
    <row r="8" spans="1:11" ht="12.6" customHeight="1" x14ac:dyDescent="0.25">
      <c r="A8" s="166" t="s">
        <v>25</v>
      </c>
      <c r="B8" s="166"/>
      <c r="C8" s="167" t="s">
        <v>26</v>
      </c>
      <c r="D8" s="168" t="s">
        <v>116</v>
      </c>
      <c r="E8" s="168"/>
      <c r="F8" s="168"/>
      <c r="G8" s="168"/>
      <c r="H8" s="168"/>
      <c r="I8" s="18"/>
    </row>
    <row r="9" spans="1:11" ht="14.25" customHeight="1" x14ac:dyDescent="0.25">
      <c r="A9" s="166"/>
      <c r="B9" s="166"/>
      <c r="C9" s="167"/>
      <c r="D9" s="169" t="s">
        <v>27</v>
      </c>
      <c r="E9" s="169"/>
      <c r="F9" s="169" t="s">
        <v>28</v>
      </c>
      <c r="G9" s="169"/>
      <c r="H9" s="166" t="s">
        <v>29</v>
      </c>
      <c r="I9" s="21"/>
    </row>
    <row r="10" spans="1:11" ht="25.5" customHeight="1" x14ac:dyDescent="0.25">
      <c r="A10" s="166"/>
      <c r="B10" s="166"/>
      <c r="C10" s="167"/>
      <c r="D10" s="112" t="s">
        <v>30</v>
      </c>
      <c r="E10" s="112" t="s">
        <v>31</v>
      </c>
      <c r="F10" s="112" t="s">
        <v>30</v>
      </c>
      <c r="G10" s="112" t="s">
        <v>31</v>
      </c>
      <c r="H10" s="166"/>
      <c r="I10" s="21"/>
    </row>
    <row r="11" spans="1:11" ht="9.6" customHeight="1" x14ac:dyDescent="0.25">
      <c r="A11" s="160" t="s">
        <v>32</v>
      </c>
      <c r="B11" s="161"/>
      <c r="C11" s="22">
        <v>1</v>
      </c>
      <c r="D11" s="66">
        <v>2</v>
      </c>
      <c r="E11" s="66">
        <v>3</v>
      </c>
      <c r="F11" s="66">
        <v>4</v>
      </c>
      <c r="G11" s="66">
        <v>5</v>
      </c>
      <c r="H11" s="67">
        <v>6</v>
      </c>
      <c r="I11" s="21"/>
    </row>
    <row r="12" spans="1:11" ht="47.25" customHeight="1" x14ac:dyDescent="0.25">
      <c r="A12" s="23">
        <v>1</v>
      </c>
      <c r="B12" s="36" t="s">
        <v>33</v>
      </c>
      <c r="C12" s="37" t="s">
        <v>34</v>
      </c>
      <c r="D12" s="68">
        <v>41</v>
      </c>
      <c r="E12" s="68">
        <v>41</v>
      </c>
      <c r="F12" s="75">
        <v>322694.78999999998</v>
      </c>
      <c r="G12" s="69">
        <f>F12+'апр 21'!G12</f>
        <v>1623325.4</v>
      </c>
      <c r="H12" s="70"/>
      <c r="I12" s="21"/>
    </row>
    <row r="13" spans="1:11" ht="38.25" customHeight="1" x14ac:dyDescent="0.25">
      <c r="A13" s="23">
        <v>2</v>
      </c>
      <c r="B13" s="36" t="s">
        <v>85</v>
      </c>
      <c r="C13" s="37" t="s">
        <v>35</v>
      </c>
      <c r="D13" s="68">
        <v>3902</v>
      </c>
      <c r="E13" s="68">
        <v>18526</v>
      </c>
      <c r="F13" s="73">
        <v>39668</v>
      </c>
      <c r="G13" s="73">
        <f>F13+'апр 21'!G13</f>
        <v>478332</v>
      </c>
      <c r="H13" s="70"/>
      <c r="I13" s="21"/>
    </row>
    <row r="14" spans="1:11" ht="37.5" customHeight="1" x14ac:dyDescent="0.25">
      <c r="A14" s="24">
        <v>3</v>
      </c>
      <c r="B14" s="34" t="s">
        <v>36</v>
      </c>
      <c r="C14" s="38" t="s">
        <v>35</v>
      </c>
      <c r="D14" s="71">
        <f>D15+D16+D17+D18+D19+D20+D21+D22+D23+D24+D25+D26+D27+D28+D29+D30</f>
        <v>4709</v>
      </c>
      <c r="E14" s="71">
        <f>E15+E16+E17+E18+E19+E20+E21+E22+E23+E24+E25+E26+E27+E28+E29+E30</f>
        <v>25629</v>
      </c>
      <c r="F14" s="71">
        <f t="shared" ref="F14" si="0">F15+F16+F17+F18+F19+F20+F21+F22+F23+F24+F25+F26+F27+F28+F29+F30</f>
        <v>192316</v>
      </c>
      <c r="G14" s="71">
        <f>G15+G16+G17+G18+G19+G20+G21+G22+G23+G24+G25+G26+G27+G28+G29+G30</f>
        <v>699265</v>
      </c>
      <c r="H14" s="39" t="s">
        <v>110</v>
      </c>
      <c r="I14" s="21"/>
      <c r="K14" s="76"/>
    </row>
    <row r="15" spans="1:11" s="42" customFormat="1" ht="23.45" customHeight="1" x14ac:dyDescent="0.25">
      <c r="A15" s="47" t="s">
        <v>45</v>
      </c>
      <c r="B15" s="48" t="s">
        <v>54</v>
      </c>
      <c r="C15" s="37" t="s">
        <v>35</v>
      </c>
      <c r="D15" s="64">
        <v>18</v>
      </c>
      <c r="E15" s="64">
        <f>D15+'апр 21'!E15</f>
        <v>114</v>
      </c>
      <c r="F15" s="64">
        <v>36</v>
      </c>
      <c r="G15" s="64">
        <f>F15+'апр 21'!G15</f>
        <v>600</v>
      </c>
      <c r="H15" s="72"/>
      <c r="I15" s="41"/>
      <c r="J15" s="62"/>
      <c r="K15" s="81"/>
    </row>
    <row r="16" spans="1:11" ht="23.45" customHeight="1" x14ac:dyDescent="0.25">
      <c r="A16" s="47" t="s">
        <v>46</v>
      </c>
      <c r="B16" s="57" t="s">
        <v>55</v>
      </c>
      <c r="C16" s="38" t="s">
        <v>35</v>
      </c>
      <c r="D16" s="64">
        <v>86</v>
      </c>
      <c r="E16" s="64">
        <f>D16+'апр 21'!E16</f>
        <v>420</v>
      </c>
      <c r="F16" s="64">
        <v>329</v>
      </c>
      <c r="G16" s="64">
        <f>F16+'апр 21'!G16</f>
        <v>5838</v>
      </c>
      <c r="H16" s="72"/>
      <c r="I16" s="41"/>
      <c r="J16" s="62"/>
      <c r="K16" s="81"/>
    </row>
    <row r="17" spans="1:11" ht="23.45" customHeight="1" x14ac:dyDescent="0.25">
      <c r="A17" s="47" t="s">
        <v>47</v>
      </c>
      <c r="B17" s="57" t="s">
        <v>56</v>
      </c>
      <c r="C17" s="38" t="s">
        <v>35</v>
      </c>
      <c r="D17" s="64">
        <v>184</v>
      </c>
      <c r="E17" s="64">
        <f>D17+'апр 21'!E17</f>
        <v>960</v>
      </c>
      <c r="F17" s="64">
        <v>2850</v>
      </c>
      <c r="G17" s="64">
        <f>F17+'апр 21'!G17</f>
        <v>14210</v>
      </c>
      <c r="H17" s="72"/>
      <c r="I17" s="41"/>
      <c r="J17" s="62"/>
      <c r="K17" s="81"/>
    </row>
    <row r="18" spans="1:11" ht="23.45" customHeight="1" x14ac:dyDescent="0.25">
      <c r="A18" s="47" t="s">
        <v>48</v>
      </c>
      <c r="B18" s="57" t="s">
        <v>57</v>
      </c>
      <c r="C18" s="37" t="s">
        <v>35</v>
      </c>
      <c r="D18" s="64">
        <v>222</v>
      </c>
      <c r="E18" s="64">
        <f>D18+'апр 21'!E18</f>
        <v>1244</v>
      </c>
      <c r="F18" s="64">
        <v>10695</v>
      </c>
      <c r="G18" s="64">
        <f>F18+'апр 21'!G18</f>
        <v>32319</v>
      </c>
      <c r="H18" s="72"/>
      <c r="I18" s="41"/>
      <c r="J18" s="62"/>
      <c r="K18" s="81"/>
    </row>
    <row r="19" spans="1:11" ht="28.5" customHeight="1" x14ac:dyDescent="0.25">
      <c r="A19" s="47" t="s">
        <v>49</v>
      </c>
      <c r="B19" s="58" t="s">
        <v>58</v>
      </c>
      <c r="C19" s="37" t="s">
        <v>35</v>
      </c>
      <c r="D19" s="64">
        <v>420</v>
      </c>
      <c r="E19" s="64">
        <f>D19+'апр 21'!E19</f>
        <v>2311</v>
      </c>
      <c r="F19" s="64">
        <v>118585</v>
      </c>
      <c r="G19" s="64">
        <f>F19+'апр 21'!G19</f>
        <v>351611</v>
      </c>
      <c r="H19" s="72"/>
      <c r="I19" s="41"/>
      <c r="J19" s="62"/>
      <c r="K19" s="81"/>
    </row>
    <row r="20" spans="1:11" ht="27" customHeight="1" x14ac:dyDescent="0.25">
      <c r="A20" s="47" t="s">
        <v>50</v>
      </c>
      <c r="B20" s="57" t="s">
        <v>59</v>
      </c>
      <c r="C20" s="38" t="s">
        <v>35</v>
      </c>
      <c r="D20" s="64">
        <v>428</v>
      </c>
      <c r="E20" s="64">
        <f>D20+'апр 21'!E20</f>
        <v>2340</v>
      </c>
      <c r="F20" s="64">
        <v>25563</v>
      </c>
      <c r="G20" s="64">
        <f>F20+'апр 21'!G20</f>
        <v>103437</v>
      </c>
      <c r="H20" s="72"/>
      <c r="I20" s="41"/>
      <c r="J20" s="62"/>
      <c r="K20" s="81"/>
    </row>
    <row r="21" spans="1:11" ht="23.45" customHeight="1" x14ac:dyDescent="0.25">
      <c r="A21" s="47" t="s">
        <v>51</v>
      </c>
      <c r="B21" s="57" t="s">
        <v>60</v>
      </c>
      <c r="C21" s="38" t="s">
        <v>35</v>
      </c>
      <c r="D21" s="64">
        <v>280</v>
      </c>
      <c r="E21" s="64">
        <f>D21+'апр 21'!E21</f>
        <v>1506</v>
      </c>
      <c r="F21" s="64">
        <v>3177</v>
      </c>
      <c r="G21" s="64">
        <f>F21+'апр 21'!G21</f>
        <v>18662</v>
      </c>
      <c r="H21" s="72"/>
      <c r="I21" s="41"/>
      <c r="J21" s="62"/>
      <c r="K21" s="81"/>
    </row>
    <row r="22" spans="1:11" ht="30" customHeight="1" x14ac:dyDescent="0.25">
      <c r="A22" s="47" t="s">
        <v>52</v>
      </c>
      <c r="B22" s="57" t="s">
        <v>61</v>
      </c>
      <c r="C22" s="37" t="s">
        <v>35</v>
      </c>
      <c r="D22" s="64">
        <v>318</v>
      </c>
      <c r="E22" s="64">
        <f>D22+'апр 21'!E22</f>
        <v>1744</v>
      </c>
      <c r="F22" s="64">
        <v>3570</v>
      </c>
      <c r="G22" s="64">
        <f>F22+'апр 21'!G22</f>
        <v>15102</v>
      </c>
      <c r="H22" s="72"/>
      <c r="I22" s="41"/>
      <c r="J22" s="62"/>
      <c r="K22" s="81"/>
    </row>
    <row r="23" spans="1:11" ht="23.45" customHeight="1" x14ac:dyDescent="0.25">
      <c r="A23" s="47" t="s">
        <v>53</v>
      </c>
      <c r="B23" s="57" t="s">
        <v>62</v>
      </c>
      <c r="C23" s="37" t="s">
        <v>35</v>
      </c>
      <c r="D23" s="64">
        <v>69</v>
      </c>
      <c r="E23" s="64">
        <f>D23+'апр 21'!E23</f>
        <v>345</v>
      </c>
      <c r="F23" s="64">
        <v>517</v>
      </c>
      <c r="G23" s="64">
        <f>F23+'апр 21'!G23</f>
        <v>3850</v>
      </c>
      <c r="H23" s="72"/>
      <c r="I23" s="41"/>
      <c r="J23" s="62"/>
      <c r="K23" s="81"/>
    </row>
    <row r="24" spans="1:11" ht="23.45" customHeight="1" x14ac:dyDescent="0.25">
      <c r="A24" s="47" t="s">
        <v>63</v>
      </c>
      <c r="B24" s="57" t="s">
        <v>64</v>
      </c>
      <c r="C24" s="38" t="s">
        <v>35</v>
      </c>
      <c r="D24" s="64">
        <v>103</v>
      </c>
      <c r="E24" s="64">
        <f>D24+'апр 21'!E24</f>
        <v>515</v>
      </c>
      <c r="F24" s="64">
        <v>130</v>
      </c>
      <c r="G24" s="64">
        <f>F24+'апр 21'!G24</f>
        <v>5448</v>
      </c>
      <c r="H24" s="72"/>
      <c r="I24" s="41"/>
      <c r="J24" s="62"/>
      <c r="K24" s="81"/>
    </row>
    <row r="25" spans="1:11" ht="23.45" customHeight="1" x14ac:dyDescent="0.25">
      <c r="A25" s="47" t="s">
        <v>65</v>
      </c>
      <c r="B25" s="57" t="s">
        <v>66</v>
      </c>
      <c r="C25" s="38" t="s">
        <v>35</v>
      </c>
      <c r="D25" s="64">
        <v>523</v>
      </c>
      <c r="E25" s="64">
        <f>D25+'апр 21'!E25</f>
        <v>2615</v>
      </c>
      <c r="F25" s="64">
        <v>5773</v>
      </c>
      <c r="G25" s="64">
        <f>F25+'апр 21'!G25</f>
        <v>25347</v>
      </c>
      <c r="H25" s="72"/>
      <c r="I25" s="41"/>
      <c r="J25" s="62"/>
      <c r="K25" s="81"/>
    </row>
    <row r="26" spans="1:11" ht="23.45" customHeight="1" x14ac:dyDescent="0.25">
      <c r="A26" s="47" t="s">
        <v>67</v>
      </c>
      <c r="B26" s="57" t="s">
        <v>68</v>
      </c>
      <c r="C26" s="37" t="s">
        <v>35</v>
      </c>
      <c r="D26" s="64">
        <v>1557</v>
      </c>
      <c r="E26" s="64">
        <f>D26+'апр 21'!E26</f>
        <v>8799</v>
      </c>
      <c r="F26" s="64">
        <v>10165</v>
      </c>
      <c r="G26" s="64">
        <f>F26+'апр 21'!G26</f>
        <v>48020</v>
      </c>
      <c r="H26" s="72"/>
      <c r="I26" s="41"/>
      <c r="J26" s="62"/>
      <c r="K26" s="81"/>
    </row>
    <row r="27" spans="1:11" ht="23.45" customHeight="1" x14ac:dyDescent="0.25">
      <c r="A27" s="47" t="s">
        <v>69</v>
      </c>
      <c r="B27" s="57" t="s">
        <v>70</v>
      </c>
      <c r="C27" s="37" t="s">
        <v>35</v>
      </c>
      <c r="D27" s="64">
        <v>2</v>
      </c>
      <c r="E27" s="64">
        <f>D27+'апр 21'!E27</f>
        <v>13</v>
      </c>
      <c r="F27" s="64">
        <v>700</v>
      </c>
      <c r="G27" s="64">
        <f>F27+'апр 21'!G27</f>
        <v>2996</v>
      </c>
      <c r="H27" s="72"/>
      <c r="I27" s="41"/>
      <c r="J27" s="62"/>
      <c r="K27" s="81"/>
    </row>
    <row r="28" spans="1:11" ht="23.45" customHeight="1" x14ac:dyDescent="0.25">
      <c r="A28" s="47" t="s">
        <v>71</v>
      </c>
      <c r="B28" s="57" t="s">
        <v>72</v>
      </c>
      <c r="C28" s="38" t="s">
        <v>35</v>
      </c>
      <c r="D28" s="64">
        <v>15</v>
      </c>
      <c r="E28" s="64">
        <f>D28+'апр 21'!E28</f>
        <v>83</v>
      </c>
      <c r="F28" s="64">
        <v>273</v>
      </c>
      <c r="G28" s="64">
        <f>F28+'апр 21'!G28</f>
        <v>647</v>
      </c>
      <c r="H28" s="72"/>
      <c r="I28" s="41"/>
      <c r="J28" s="62"/>
      <c r="K28" s="81"/>
    </row>
    <row r="29" spans="1:11" ht="23.45" customHeight="1" x14ac:dyDescent="0.25">
      <c r="A29" s="47" t="s">
        <v>73</v>
      </c>
      <c r="B29" s="57" t="s">
        <v>74</v>
      </c>
      <c r="C29" s="38" t="s">
        <v>35</v>
      </c>
      <c r="D29" s="64">
        <v>370</v>
      </c>
      <c r="E29" s="64">
        <f>D29+'апр 21'!E29</f>
        <v>2050</v>
      </c>
      <c r="F29" s="64">
        <v>9953</v>
      </c>
      <c r="G29" s="64">
        <f>F29+'апр 21'!G29</f>
        <v>66382</v>
      </c>
      <c r="H29" s="72"/>
      <c r="I29" s="41"/>
      <c r="J29" s="62" t="s">
        <v>119</v>
      </c>
      <c r="K29" s="81"/>
    </row>
    <row r="30" spans="1:11" ht="44.25" customHeight="1" x14ac:dyDescent="0.25">
      <c r="A30" s="47" t="s">
        <v>75</v>
      </c>
      <c r="B30" s="57" t="s">
        <v>76</v>
      </c>
      <c r="C30" s="38" t="s">
        <v>35</v>
      </c>
      <c r="D30" s="64">
        <v>114</v>
      </c>
      <c r="E30" s="64">
        <f>D30+'апр 21'!E30</f>
        <v>570</v>
      </c>
      <c r="F30" s="64">
        <v>0</v>
      </c>
      <c r="G30" s="64">
        <f>F30+'апр 21'!G30</f>
        <v>4796</v>
      </c>
      <c r="H30" s="72"/>
      <c r="I30" s="41"/>
      <c r="J30" s="62" t="s">
        <v>123</v>
      </c>
      <c r="K30" s="81"/>
    </row>
    <row r="31" spans="1:11" ht="29.25" customHeight="1" x14ac:dyDescent="0.25">
      <c r="A31" s="47" t="s">
        <v>77</v>
      </c>
      <c r="B31" s="57" t="s">
        <v>78</v>
      </c>
      <c r="C31" s="38" t="s">
        <v>35</v>
      </c>
      <c r="D31" s="64">
        <v>0</v>
      </c>
      <c r="E31" s="64">
        <f>D31+'апр 21'!E31</f>
        <v>0</v>
      </c>
      <c r="F31" s="64">
        <v>0</v>
      </c>
      <c r="G31" s="64">
        <f>F31+'апр 21'!G31</f>
        <v>0</v>
      </c>
      <c r="H31" s="65"/>
      <c r="I31" s="21"/>
      <c r="J31" s="10"/>
    </row>
    <row r="32" spans="1:11" ht="45.75" customHeight="1" x14ac:dyDescent="0.25">
      <c r="A32" s="25"/>
      <c r="B32" s="35" t="s">
        <v>37</v>
      </c>
      <c r="C32" s="32"/>
      <c r="D32" s="64" t="s">
        <v>38</v>
      </c>
      <c r="E32" s="64" t="s">
        <v>38</v>
      </c>
      <c r="F32" s="71">
        <f>F14+F12+F13</f>
        <v>554678.79</v>
      </c>
      <c r="G32" s="71">
        <f>G14+G12+G13</f>
        <v>2800922.4</v>
      </c>
      <c r="H32" s="65"/>
      <c r="I32" s="21"/>
      <c r="J32" s="10"/>
    </row>
    <row r="33" spans="1:15" ht="36.75" customHeight="1" x14ac:dyDescent="0.25">
      <c r="A33" s="24"/>
      <c r="B33" s="34" t="s">
        <v>39</v>
      </c>
      <c r="C33" s="32" t="s">
        <v>40</v>
      </c>
      <c r="D33" s="64" t="s">
        <v>41</v>
      </c>
      <c r="E33" s="64" t="s">
        <v>41</v>
      </c>
      <c r="F33" s="64"/>
      <c r="G33" s="64"/>
      <c r="H33" s="65"/>
      <c r="J33" s="10"/>
      <c r="O33" s="33"/>
    </row>
    <row r="34" spans="1:15" ht="15" customHeight="1" x14ac:dyDescent="0.25">
      <c r="A34" s="60"/>
      <c r="B34" s="61"/>
      <c r="C34" s="60"/>
      <c r="D34" s="62"/>
      <c r="E34" s="62"/>
      <c r="F34" s="62"/>
      <c r="G34" s="62"/>
      <c r="H34" s="63"/>
      <c r="I34" s="10"/>
      <c r="J34" s="10"/>
      <c r="O34" s="33"/>
    </row>
    <row r="35" spans="1:15" ht="15.75" customHeight="1" x14ac:dyDescent="0.25">
      <c r="A35" s="60"/>
      <c r="B35" s="61"/>
      <c r="C35" s="60"/>
      <c r="D35" s="62"/>
      <c r="E35" s="62"/>
      <c r="F35" s="62"/>
      <c r="G35" s="62"/>
      <c r="H35" s="63"/>
      <c r="I35" s="10"/>
      <c r="O35" s="33"/>
    </row>
    <row r="36" spans="1:15" ht="15" customHeight="1" x14ac:dyDescent="0.25">
      <c r="A36" s="111" t="s">
        <v>103</v>
      </c>
      <c r="B36" s="82"/>
      <c r="C36" s="95"/>
      <c r="D36" s="96"/>
      <c r="E36" s="97"/>
      <c r="F36" s="55" t="s">
        <v>104</v>
      </c>
      <c r="G36" s="83"/>
      <c r="H36" s="63"/>
      <c r="I36" s="10"/>
      <c r="O36" s="33"/>
    </row>
    <row r="37" spans="1:15" ht="15" customHeight="1" x14ac:dyDescent="0.25">
      <c r="A37" s="162" t="s">
        <v>42</v>
      </c>
      <c r="B37" s="162"/>
      <c r="C37" s="162"/>
      <c r="D37" s="162"/>
      <c r="E37" s="162"/>
      <c r="F37" s="162"/>
      <c r="G37" s="83"/>
      <c r="H37" s="84"/>
      <c r="I37" s="10"/>
      <c r="O37" s="33"/>
    </row>
    <row r="38" spans="1:15" ht="15" customHeight="1" x14ac:dyDescent="0.25">
      <c r="A38" s="110"/>
      <c r="B38" s="85"/>
      <c r="C38" s="49"/>
      <c r="D38" s="55"/>
      <c r="E38" s="55"/>
      <c r="F38" s="55"/>
      <c r="G38" s="55"/>
      <c r="H38" s="49"/>
      <c r="O38" s="33"/>
    </row>
    <row r="39" spans="1:15" ht="15" customHeight="1" x14ac:dyDescent="0.25">
      <c r="A39" s="111" t="s">
        <v>105</v>
      </c>
      <c r="B39" s="85"/>
      <c r="C39" s="95"/>
      <c r="D39" s="96"/>
      <c r="E39" s="99"/>
      <c r="F39" s="98" t="s">
        <v>106</v>
      </c>
      <c r="G39" s="55"/>
      <c r="H39" s="49"/>
      <c r="O39" s="33"/>
    </row>
    <row r="40" spans="1:15" ht="15" customHeight="1" x14ac:dyDescent="0.25">
      <c r="A40" s="163" t="s">
        <v>86</v>
      </c>
      <c r="B40" s="163"/>
      <c r="C40" s="163"/>
      <c r="D40" s="163"/>
      <c r="E40" s="163"/>
      <c r="F40" s="163"/>
      <c r="G40" s="55"/>
      <c r="H40" s="49"/>
      <c r="O40" s="33"/>
    </row>
    <row r="41" spans="1:15" ht="15" customHeight="1" x14ac:dyDescent="0.25">
      <c r="A41" s="110"/>
      <c r="B41" s="85"/>
      <c r="C41" s="49"/>
      <c r="D41" s="55"/>
      <c r="E41" s="55"/>
      <c r="F41" s="55"/>
      <c r="G41" s="55"/>
      <c r="H41" s="49"/>
      <c r="O41" s="33"/>
    </row>
    <row r="42" spans="1:15" x14ac:dyDescent="0.25">
      <c r="A42" s="110"/>
      <c r="B42" s="85"/>
      <c r="C42" s="49"/>
      <c r="D42" s="55"/>
      <c r="E42" s="55"/>
      <c r="F42" s="55"/>
      <c r="G42" s="55"/>
      <c r="H42" s="49"/>
      <c r="O42" s="33"/>
    </row>
    <row r="43" spans="1:15" x14ac:dyDescent="0.25">
      <c r="A43" s="111" t="s">
        <v>100</v>
      </c>
      <c r="B43" s="85"/>
      <c r="C43" s="49"/>
      <c r="D43" s="55"/>
      <c r="E43" s="55"/>
      <c r="F43" s="55"/>
      <c r="G43" s="55"/>
      <c r="H43" s="49"/>
      <c r="O43" s="33"/>
    </row>
    <row r="44" spans="1:15" x14ac:dyDescent="0.25">
      <c r="A44" s="86" t="s">
        <v>79</v>
      </c>
      <c r="B44" s="87"/>
      <c r="C44" s="49"/>
      <c r="D44" s="55"/>
      <c r="E44" s="55"/>
      <c r="F44" s="55"/>
      <c r="G44" s="55"/>
      <c r="H44" s="49"/>
      <c r="O44" s="33"/>
    </row>
    <row r="45" spans="1:15" ht="21.75" customHeight="1" x14ac:dyDescent="0.25">
      <c r="A45" s="164"/>
      <c r="B45" s="164"/>
      <c r="C45" s="49"/>
      <c r="D45" s="55"/>
      <c r="E45" s="55"/>
      <c r="F45" s="55"/>
      <c r="G45" s="55"/>
      <c r="H45" s="49" t="s">
        <v>117</v>
      </c>
      <c r="O45" s="33"/>
    </row>
    <row r="46" spans="1:15" x14ac:dyDescent="0.25">
      <c r="A46" s="49"/>
      <c r="B46" s="88"/>
      <c r="C46" s="49"/>
      <c r="D46" s="55"/>
      <c r="E46" s="55"/>
      <c r="F46" s="55"/>
      <c r="G46" s="55"/>
      <c r="H46" s="49"/>
      <c r="O46" s="33"/>
    </row>
    <row r="47" spans="1:15" ht="38.25" customHeight="1" x14ac:dyDescent="0.25">
      <c r="A47" s="49"/>
      <c r="B47" s="88"/>
      <c r="C47" s="49"/>
      <c r="D47" s="55"/>
      <c r="E47" s="55"/>
      <c r="F47" s="55"/>
      <c r="G47" s="55"/>
      <c r="H47" s="49"/>
      <c r="O47" s="33"/>
    </row>
    <row r="48" spans="1:15" x14ac:dyDescent="0.25">
      <c r="O48" s="33"/>
    </row>
    <row r="49" spans="15:15" x14ac:dyDescent="0.25">
      <c r="O49" s="33"/>
    </row>
    <row r="50" spans="15:15" x14ac:dyDescent="0.25">
      <c r="O50" s="33"/>
    </row>
    <row r="51" spans="15:15" x14ac:dyDescent="0.25">
      <c r="O51" s="33"/>
    </row>
    <row r="52" spans="15:15" x14ac:dyDescent="0.25">
      <c r="O52" s="33"/>
    </row>
    <row r="53" spans="15:15" x14ac:dyDescent="0.25">
      <c r="O53" s="33"/>
    </row>
    <row r="54" spans="15:15" x14ac:dyDescent="0.25">
      <c r="O54" s="33"/>
    </row>
    <row r="55" spans="15:15" x14ac:dyDescent="0.25">
      <c r="O55" s="33"/>
    </row>
    <row r="56" spans="15:15" x14ac:dyDescent="0.25">
      <c r="O56" s="33"/>
    </row>
    <row r="57" spans="15:15" x14ac:dyDescent="0.25">
      <c r="O57" s="33"/>
    </row>
    <row r="58" spans="15:15" x14ac:dyDescent="0.25">
      <c r="O58" s="33"/>
    </row>
    <row r="59" spans="15:15" x14ac:dyDescent="0.25">
      <c r="O59" s="33"/>
    </row>
    <row r="60" spans="15:15" x14ac:dyDescent="0.25">
      <c r="O60" s="33"/>
    </row>
  </sheetData>
  <mergeCells count="13">
    <mergeCell ref="A11:B11"/>
    <mergeCell ref="A37:F37"/>
    <mergeCell ref="A40:F40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1.1023622047244095" right="0.31496062992125984" top="0.74803149606299213" bottom="0.74803149606299213" header="0.31496062992125984" footer="0.31496062992125984"/>
  <pageSetup paperSize="9" scale="6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topLeftCell="A8" zoomScaleNormal="100" workbookViewId="0">
      <selection activeCell="G30" sqref="G30"/>
    </sheetView>
  </sheetViews>
  <sheetFormatPr defaultRowHeight="15" x14ac:dyDescent="0.25"/>
  <cols>
    <col min="1" max="1" width="8.85546875" style="50" customWidth="1"/>
    <col min="2" max="2" width="37.42578125" style="59" customWidth="1"/>
    <col min="3" max="3" width="15.28515625" style="50" customWidth="1"/>
    <col min="4" max="5" width="10.7109375" style="51" customWidth="1"/>
    <col min="6" max="6" width="13.42578125" style="51" customWidth="1"/>
    <col min="7" max="7" width="13.140625" style="51" customWidth="1"/>
    <col min="8" max="8" width="22.7109375" style="50" customWidth="1"/>
    <col min="9" max="9" width="6.140625" customWidth="1"/>
    <col min="10" max="10" width="14" customWidth="1"/>
    <col min="11" max="11" width="12.5703125" customWidth="1"/>
    <col min="12" max="12" width="29.5703125" customWidth="1"/>
    <col min="13" max="13" width="14.42578125" customWidth="1"/>
    <col min="14" max="14" width="15.28515625" customWidth="1"/>
  </cols>
  <sheetData>
    <row r="2" spans="1:12" ht="12" customHeight="1" x14ac:dyDescent="0.25">
      <c r="A2" s="164" t="s">
        <v>22</v>
      </c>
      <c r="B2" s="164"/>
      <c r="C2" s="164"/>
      <c r="D2" s="164"/>
      <c r="E2" s="164"/>
      <c r="F2" s="164"/>
      <c r="G2" s="164"/>
      <c r="H2" s="164"/>
      <c r="I2" s="18"/>
    </row>
    <row r="3" spans="1:12" ht="10.5" customHeight="1" x14ac:dyDescent="0.25">
      <c r="A3" s="19"/>
      <c r="B3" s="56"/>
      <c r="C3" s="165"/>
      <c r="D3" s="165"/>
      <c r="E3" s="165"/>
      <c r="F3" s="165"/>
      <c r="G3" s="165"/>
      <c r="H3" s="165"/>
      <c r="I3" s="18"/>
    </row>
    <row r="4" spans="1:12" ht="6.75" hidden="1" customHeight="1" x14ac:dyDescent="0.25">
      <c r="A4" s="19"/>
      <c r="B4" s="56"/>
      <c r="C4" s="19"/>
      <c r="D4" s="40"/>
      <c r="E4" s="40"/>
      <c r="F4" s="40"/>
      <c r="G4" s="40"/>
      <c r="H4" s="19"/>
      <c r="I4" s="18"/>
    </row>
    <row r="5" spans="1:12" ht="20.25" customHeight="1" x14ac:dyDescent="0.25">
      <c r="A5" s="164" t="s">
        <v>23</v>
      </c>
      <c r="B5" s="164"/>
      <c r="C5" s="164"/>
      <c r="D5" s="164"/>
      <c r="E5" s="164"/>
      <c r="F5" s="164"/>
      <c r="G5" s="164"/>
      <c r="H5" s="164"/>
      <c r="I5" s="18"/>
    </row>
    <row r="6" spans="1:12" ht="9" customHeight="1" x14ac:dyDescent="0.25">
      <c r="A6" s="19"/>
      <c r="B6" s="56"/>
      <c r="E6" s="52" t="s">
        <v>24</v>
      </c>
      <c r="F6" s="53"/>
      <c r="G6" s="53"/>
      <c r="H6" s="20"/>
      <c r="I6" s="18"/>
    </row>
    <row r="7" spans="1:12" ht="9" customHeight="1" x14ac:dyDescent="0.25">
      <c r="A7" s="19"/>
      <c r="B7" s="56"/>
      <c r="E7" s="54"/>
      <c r="F7" s="53"/>
      <c r="G7" s="53"/>
      <c r="H7" s="20"/>
      <c r="I7" s="18"/>
    </row>
    <row r="8" spans="1:12" ht="12.6" customHeight="1" x14ac:dyDescent="0.25">
      <c r="A8" s="166" t="s">
        <v>25</v>
      </c>
      <c r="B8" s="166"/>
      <c r="C8" s="167" t="s">
        <v>26</v>
      </c>
      <c r="D8" s="168" t="s">
        <v>121</v>
      </c>
      <c r="E8" s="168"/>
      <c r="F8" s="168"/>
      <c r="G8" s="168"/>
      <c r="H8" s="168"/>
      <c r="I8" s="18"/>
    </row>
    <row r="9" spans="1:12" ht="14.25" customHeight="1" x14ac:dyDescent="0.25">
      <c r="A9" s="166"/>
      <c r="B9" s="166"/>
      <c r="C9" s="167"/>
      <c r="D9" s="169" t="s">
        <v>27</v>
      </c>
      <c r="E9" s="169"/>
      <c r="F9" s="169" t="s">
        <v>28</v>
      </c>
      <c r="G9" s="169"/>
      <c r="H9" s="166" t="s">
        <v>29</v>
      </c>
      <c r="I9" s="21"/>
    </row>
    <row r="10" spans="1:12" ht="25.5" customHeight="1" x14ac:dyDescent="0.25">
      <c r="A10" s="166"/>
      <c r="B10" s="166"/>
      <c r="C10" s="167"/>
      <c r="D10" s="116" t="s">
        <v>30</v>
      </c>
      <c r="E10" s="116" t="s">
        <v>31</v>
      </c>
      <c r="F10" s="116" t="s">
        <v>30</v>
      </c>
      <c r="G10" s="116" t="s">
        <v>31</v>
      </c>
      <c r="H10" s="166"/>
      <c r="I10" s="21"/>
    </row>
    <row r="11" spans="1:12" ht="9.6" customHeight="1" x14ac:dyDescent="0.25">
      <c r="A11" s="160" t="s">
        <v>32</v>
      </c>
      <c r="B11" s="161"/>
      <c r="C11" s="22">
        <v>1</v>
      </c>
      <c r="D11" s="66">
        <v>2</v>
      </c>
      <c r="E11" s="66">
        <v>3</v>
      </c>
      <c r="F11" s="66">
        <v>4</v>
      </c>
      <c r="G11" s="66">
        <v>5</v>
      </c>
      <c r="H11" s="67">
        <v>6</v>
      </c>
      <c r="I11" s="21"/>
    </row>
    <row r="12" spans="1:12" ht="47.25" customHeight="1" x14ac:dyDescent="0.25">
      <c r="A12" s="23">
        <v>1</v>
      </c>
      <c r="B12" s="36" t="s">
        <v>33</v>
      </c>
      <c r="C12" s="37" t="s">
        <v>34</v>
      </c>
      <c r="D12" s="68">
        <v>41</v>
      </c>
      <c r="E12" s="68">
        <v>41</v>
      </c>
      <c r="F12" s="75">
        <v>321265</v>
      </c>
      <c r="G12" s="69">
        <f>F12+'май 21'!G12</f>
        <v>1944590.4</v>
      </c>
      <c r="H12" s="70"/>
      <c r="I12" s="21"/>
    </row>
    <row r="13" spans="1:12" ht="38.25" customHeight="1" x14ac:dyDescent="0.25">
      <c r="A13" s="23">
        <v>2</v>
      </c>
      <c r="B13" s="36" t="s">
        <v>85</v>
      </c>
      <c r="C13" s="37" t="s">
        <v>35</v>
      </c>
      <c r="D13" s="68">
        <v>2913</v>
      </c>
      <c r="E13" s="68">
        <v>21439</v>
      </c>
      <c r="F13" s="73">
        <v>101184</v>
      </c>
      <c r="G13" s="73">
        <f>F13+'май 21'!G13</f>
        <v>579516</v>
      </c>
      <c r="H13" s="70"/>
      <c r="I13" s="21"/>
    </row>
    <row r="14" spans="1:12" ht="37.5" customHeight="1" x14ac:dyDescent="0.25">
      <c r="A14" s="24">
        <v>3</v>
      </c>
      <c r="B14" s="34" t="s">
        <v>36</v>
      </c>
      <c r="C14" s="38" t="s">
        <v>35</v>
      </c>
      <c r="D14" s="71">
        <f>D15+D16+D17+D18+D19+D20+D21+D22+D23+D24+D25+D26+D27+D28+D29+D30</f>
        <v>11602</v>
      </c>
      <c r="E14" s="71">
        <f>E15+E16+E17+E18+E19+E20+E21+E22+E23+E24+E25+E26+E27+E28+E29+E30</f>
        <v>32522</v>
      </c>
      <c r="F14" s="71">
        <f t="shared" ref="F14" si="0">F15+F16+F17+F18+F19+F20+F21+F22+F23+F24+F25+F26+F27+F28+F29+F30</f>
        <v>133823</v>
      </c>
      <c r="G14" s="71">
        <f>G15+G16+G17+G18+G19+G20+G21+G22+G23+G24+G25+G26+G27+G28+G29+G30</f>
        <v>833088</v>
      </c>
      <c r="H14" s="39" t="s">
        <v>110</v>
      </c>
      <c r="I14" s="121"/>
      <c r="J14" s="122">
        <v>32428</v>
      </c>
      <c r="K14" s="123" t="s">
        <v>122</v>
      </c>
      <c r="L14" s="124"/>
    </row>
    <row r="15" spans="1:12" s="42" customFormat="1" ht="23.45" customHeight="1" x14ac:dyDescent="0.25">
      <c r="A15" s="47" t="s">
        <v>45</v>
      </c>
      <c r="B15" s="48" t="s">
        <v>54</v>
      </c>
      <c r="C15" s="37" t="s">
        <v>35</v>
      </c>
      <c r="D15" s="64">
        <v>5</v>
      </c>
      <c r="E15" s="64">
        <f>D15+'апр 21'!E15</f>
        <v>101</v>
      </c>
      <c r="F15" s="64">
        <v>108</v>
      </c>
      <c r="G15" s="64">
        <f>F15+'май 21'!G15</f>
        <v>708</v>
      </c>
      <c r="H15" s="72"/>
      <c r="I15" s="125">
        <v>87</v>
      </c>
      <c r="J15" s="126">
        <f>I15-E15</f>
        <v>-14</v>
      </c>
      <c r="K15" s="127"/>
      <c r="L15" s="128"/>
    </row>
    <row r="16" spans="1:12" ht="28.5" customHeight="1" x14ac:dyDescent="0.25">
      <c r="A16" s="47" t="s">
        <v>46</v>
      </c>
      <c r="B16" s="57" t="s">
        <v>55</v>
      </c>
      <c r="C16" s="38" t="s">
        <v>35</v>
      </c>
      <c r="D16" s="64">
        <v>180</v>
      </c>
      <c r="E16" s="64">
        <f>D16+'апр 21'!E16</f>
        <v>514</v>
      </c>
      <c r="F16" s="64">
        <v>1157</v>
      </c>
      <c r="G16" s="64">
        <f>F16+'май 21'!G16</f>
        <v>6995</v>
      </c>
      <c r="H16" s="72"/>
      <c r="I16" s="125">
        <v>514</v>
      </c>
      <c r="J16" s="126">
        <f t="shared" ref="J16:J30" si="1">I16-E16</f>
        <v>0</v>
      </c>
      <c r="K16" s="129"/>
      <c r="L16" s="124"/>
    </row>
    <row r="17" spans="1:12" ht="23.45" customHeight="1" x14ac:dyDescent="0.25">
      <c r="A17" s="47" t="s">
        <v>47</v>
      </c>
      <c r="B17" s="57" t="s">
        <v>56</v>
      </c>
      <c r="C17" s="38" t="s">
        <v>35</v>
      </c>
      <c r="D17" s="64">
        <v>406</v>
      </c>
      <c r="E17" s="64">
        <f>D17+'апр 21'!E17</f>
        <v>1182</v>
      </c>
      <c r="F17" s="64">
        <v>2814</v>
      </c>
      <c r="G17" s="64">
        <f>F17+'май 21'!G17</f>
        <v>17024</v>
      </c>
      <c r="H17" s="72"/>
      <c r="I17" s="125">
        <v>1182</v>
      </c>
      <c r="J17" s="126">
        <f t="shared" si="1"/>
        <v>0</v>
      </c>
      <c r="K17" s="129"/>
      <c r="L17" s="124"/>
    </row>
    <row r="18" spans="1:12" ht="23.45" customHeight="1" x14ac:dyDescent="0.25">
      <c r="A18" s="47" t="s">
        <v>48</v>
      </c>
      <c r="B18" s="57" t="s">
        <v>57</v>
      </c>
      <c r="C18" s="37" t="s">
        <v>35</v>
      </c>
      <c r="D18" s="64">
        <v>752</v>
      </c>
      <c r="E18" s="64">
        <f>D18+'апр 21'!E18</f>
        <v>1774</v>
      </c>
      <c r="F18" s="64">
        <v>6216</v>
      </c>
      <c r="G18" s="64">
        <f>F18+'май 21'!G18</f>
        <v>38535</v>
      </c>
      <c r="H18" s="72"/>
      <c r="I18" s="125">
        <v>1774</v>
      </c>
      <c r="J18" s="126">
        <f t="shared" si="1"/>
        <v>0</v>
      </c>
      <c r="K18" s="129"/>
      <c r="L18" s="124"/>
    </row>
    <row r="19" spans="1:12" ht="28.5" customHeight="1" x14ac:dyDescent="0.25">
      <c r="A19" s="47" t="s">
        <v>49</v>
      </c>
      <c r="B19" s="58" t="s">
        <v>58</v>
      </c>
      <c r="C19" s="37" t="s">
        <v>35</v>
      </c>
      <c r="D19" s="64">
        <v>1139</v>
      </c>
      <c r="E19" s="64">
        <f>D19+'апр 21'!E19</f>
        <v>3030</v>
      </c>
      <c r="F19" s="64">
        <v>65656</v>
      </c>
      <c r="G19" s="64">
        <f>F19+'май 21'!G19</f>
        <v>417267</v>
      </c>
      <c r="H19" s="72"/>
      <c r="I19" s="125">
        <v>3030</v>
      </c>
      <c r="J19" s="126">
        <f t="shared" si="1"/>
        <v>0</v>
      </c>
      <c r="K19" s="129"/>
      <c r="L19" s="124"/>
    </row>
    <row r="20" spans="1:12" ht="27" customHeight="1" x14ac:dyDescent="0.25">
      <c r="A20" s="47" t="s">
        <v>50</v>
      </c>
      <c r="B20" s="57" t="s">
        <v>59</v>
      </c>
      <c r="C20" s="38" t="s">
        <v>35</v>
      </c>
      <c r="D20" s="64">
        <v>1291</v>
      </c>
      <c r="E20" s="64">
        <f>D20+'апр 21'!E20</f>
        <v>3203</v>
      </c>
      <c r="F20" s="64">
        <v>20056</v>
      </c>
      <c r="G20" s="64">
        <f>F20+'май 21'!G20</f>
        <v>123493</v>
      </c>
      <c r="H20" s="72"/>
      <c r="I20" s="125">
        <v>3203</v>
      </c>
      <c r="J20" s="126">
        <f t="shared" si="1"/>
        <v>0</v>
      </c>
      <c r="K20" s="129"/>
      <c r="L20" s="124"/>
    </row>
    <row r="21" spans="1:12" ht="23.45" customHeight="1" x14ac:dyDescent="0.25">
      <c r="A21" s="47" t="s">
        <v>51</v>
      </c>
      <c r="B21" s="57" t="s">
        <v>60</v>
      </c>
      <c r="C21" s="38" t="s">
        <v>35</v>
      </c>
      <c r="D21" s="64">
        <v>757</v>
      </c>
      <c r="E21" s="64">
        <f>D21+'апр 21'!E21</f>
        <v>1983</v>
      </c>
      <c r="F21" s="64">
        <v>3736</v>
      </c>
      <c r="G21" s="64">
        <f>F21+'май 21'!G21</f>
        <v>22398</v>
      </c>
      <c r="H21" s="72"/>
      <c r="I21" s="125">
        <v>1983</v>
      </c>
      <c r="J21" s="126">
        <f t="shared" si="1"/>
        <v>0</v>
      </c>
      <c r="K21" s="129"/>
      <c r="L21" s="124"/>
    </row>
    <row r="22" spans="1:12" ht="30" customHeight="1" x14ac:dyDescent="0.25">
      <c r="A22" s="47" t="s">
        <v>52</v>
      </c>
      <c r="B22" s="57" t="s">
        <v>61</v>
      </c>
      <c r="C22" s="37" t="s">
        <v>35</v>
      </c>
      <c r="D22" s="64">
        <v>801</v>
      </c>
      <c r="E22" s="64">
        <f>D22+'апр 21'!E22</f>
        <v>2227</v>
      </c>
      <c r="F22" s="64">
        <v>3048</v>
      </c>
      <c r="G22" s="64">
        <f>F22+'май 21'!G22</f>
        <v>18150</v>
      </c>
      <c r="H22" s="72"/>
      <c r="I22" s="125">
        <v>2227</v>
      </c>
      <c r="J22" s="126">
        <f t="shared" si="1"/>
        <v>0</v>
      </c>
      <c r="K22" s="129"/>
      <c r="L22" s="124"/>
    </row>
    <row r="23" spans="1:12" ht="23.45" customHeight="1" x14ac:dyDescent="0.25">
      <c r="A23" s="47" t="s">
        <v>53</v>
      </c>
      <c r="B23" s="57" t="s">
        <v>62</v>
      </c>
      <c r="C23" s="37" t="s">
        <v>35</v>
      </c>
      <c r="D23" s="64">
        <v>133</v>
      </c>
      <c r="E23" s="64">
        <f>D23+'апр 21'!E23</f>
        <v>409</v>
      </c>
      <c r="F23" s="64">
        <v>781</v>
      </c>
      <c r="G23" s="64">
        <f>F23+'май 21'!G23</f>
        <v>4631</v>
      </c>
      <c r="H23" s="72"/>
      <c r="I23" s="125">
        <v>409</v>
      </c>
      <c r="J23" s="126">
        <f t="shared" si="1"/>
        <v>0</v>
      </c>
      <c r="K23" s="129"/>
      <c r="L23" s="124"/>
    </row>
    <row r="24" spans="1:12" ht="23.45" customHeight="1" x14ac:dyDescent="0.25">
      <c r="A24" s="47" t="s">
        <v>63</v>
      </c>
      <c r="B24" s="57" t="s">
        <v>64</v>
      </c>
      <c r="C24" s="38" t="s">
        <v>35</v>
      </c>
      <c r="D24" s="64">
        <v>35</v>
      </c>
      <c r="E24" s="64">
        <f>D24+'апр 21'!E24</f>
        <v>447</v>
      </c>
      <c r="F24" s="64">
        <v>1071</v>
      </c>
      <c r="G24" s="64">
        <f>F24+'май 21'!G24</f>
        <v>6519</v>
      </c>
      <c r="H24" s="72"/>
      <c r="I24" s="125">
        <v>447</v>
      </c>
      <c r="J24" s="126">
        <f t="shared" si="1"/>
        <v>0</v>
      </c>
      <c r="K24" s="129"/>
      <c r="L24" s="124"/>
    </row>
    <row r="25" spans="1:12" ht="23.45" customHeight="1" x14ac:dyDescent="0.25">
      <c r="A25" s="47" t="s">
        <v>65</v>
      </c>
      <c r="B25" s="57" t="s">
        <v>66</v>
      </c>
      <c r="C25" s="38" t="s">
        <v>35</v>
      </c>
      <c r="D25" s="64">
        <v>599</v>
      </c>
      <c r="E25" s="64">
        <f>D25+'апр 21'!E25</f>
        <v>2691</v>
      </c>
      <c r="F25" s="64">
        <v>4849</v>
      </c>
      <c r="G25" s="64">
        <f>F25+'май 21'!G25</f>
        <v>30196</v>
      </c>
      <c r="H25" s="72"/>
      <c r="I25" s="125">
        <v>2691</v>
      </c>
      <c r="J25" s="126">
        <f t="shared" si="1"/>
        <v>0</v>
      </c>
      <c r="K25" s="129"/>
      <c r="L25" s="124"/>
    </row>
    <row r="26" spans="1:12" ht="23.45" customHeight="1" x14ac:dyDescent="0.25">
      <c r="A26" s="47" t="s">
        <v>67</v>
      </c>
      <c r="B26" s="57" t="s">
        <v>68</v>
      </c>
      <c r="C26" s="37" t="s">
        <v>35</v>
      </c>
      <c r="D26" s="64">
        <v>4131</v>
      </c>
      <c r="E26" s="64">
        <f>D26+'апр 21'!E26</f>
        <v>11373</v>
      </c>
      <c r="F26" s="64">
        <v>9340</v>
      </c>
      <c r="G26" s="64">
        <f>F26+'май 21'!G26</f>
        <v>57360</v>
      </c>
      <c r="H26" s="72"/>
      <c r="I26" s="125">
        <v>11373</v>
      </c>
      <c r="J26" s="126">
        <f t="shared" si="1"/>
        <v>0</v>
      </c>
      <c r="K26" s="129"/>
      <c r="L26" s="124"/>
    </row>
    <row r="27" spans="1:12" ht="23.45" customHeight="1" x14ac:dyDescent="0.25">
      <c r="A27" s="47" t="s">
        <v>69</v>
      </c>
      <c r="B27" s="57" t="s">
        <v>70</v>
      </c>
      <c r="C27" s="37" t="s">
        <v>35</v>
      </c>
      <c r="D27" s="64">
        <v>73</v>
      </c>
      <c r="E27" s="64">
        <f>D27+'апр 21'!E27</f>
        <v>84</v>
      </c>
      <c r="F27" s="64">
        <v>588</v>
      </c>
      <c r="G27" s="64">
        <f>F27+'май 21'!G27</f>
        <v>3584</v>
      </c>
      <c r="H27" s="72"/>
      <c r="I27" s="125">
        <v>84</v>
      </c>
      <c r="J27" s="126">
        <f t="shared" si="1"/>
        <v>0</v>
      </c>
      <c r="K27" s="129"/>
      <c r="L27" s="124"/>
    </row>
    <row r="28" spans="1:12" ht="23.45" customHeight="1" x14ac:dyDescent="0.25">
      <c r="A28" s="47" t="s">
        <v>71</v>
      </c>
      <c r="B28" s="57" t="s">
        <v>72</v>
      </c>
      <c r="C28" s="38" t="s">
        <v>35</v>
      </c>
      <c r="D28" s="64">
        <v>5</v>
      </c>
      <c r="E28" s="64">
        <f>D28+'апр 21'!E28</f>
        <v>73</v>
      </c>
      <c r="F28" s="64">
        <v>119</v>
      </c>
      <c r="G28" s="64">
        <f>F28+'май 21'!G28</f>
        <v>766</v>
      </c>
      <c r="H28" s="72"/>
      <c r="I28" s="125">
        <v>12</v>
      </c>
      <c r="J28" s="126">
        <f t="shared" si="1"/>
        <v>-61</v>
      </c>
      <c r="K28" s="127"/>
      <c r="L28" s="124"/>
    </row>
    <row r="29" spans="1:12" ht="23.45" customHeight="1" x14ac:dyDescent="0.25">
      <c r="A29" s="47" t="s">
        <v>73</v>
      </c>
      <c r="B29" s="57" t="s">
        <v>74</v>
      </c>
      <c r="C29" s="38" t="s">
        <v>35</v>
      </c>
      <c r="D29" s="64">
        <v>1290</v>
      </c>
      <c r="E29" s="64">
        <f>D29+'апр 21'!E29</f>
        <v>2970</v>
      </c>
      <c r="F29" s="64">
        <v>13767</v>
      </c>
      <c r="G29" s="64">
        <f>F29+'май 21'!G29</f>
        <v>80149</v>
      </c>
      <c r="H29" s="72"/>
      <c r="I29" s="125">
        <v>2970</v>
      </c>
      <c r="J29" s="126">
        <f t="shared" si="1"/>
        <v>0</v>
      </c>
      <c r="K29" s="129"/>
      <c r="L29" s="124"/>
    </row>
    <row r="30" spans="1:12" ht="44.25" customHeight="1" x14ac:dyDescent="0.25">
      <c r="A30" s="47" t="s">
        <v>75</v>
      </c>
      <c r="B30" s="57" t="s">
        <v>76</v>
      </c>
      <c r="C30" s="38" t="s">
        <v>35</v>
      </c>
      <c r="D30" s="64">
        <v>5</v>
      </c>
      <c r="E30" s="64">
        <f>D30+'апр 21'!E30</f>
        <v>461</v>
      </c>
      <c r="F30" s="64">
        <v>517</v>
      </c>
      <c r="G30" s="64">
        <f>F30+'май 21'!G30</f>
        <v>5313</v>
      </c>
      <c r="H30" s="72"/>
      <c r="I30" s="125">
        <v>442</v>
      </c>
      <c r="J30" s="126">
        <f t="shared" si="1"/>
        <v>-19</v>
      </c>
      <c r="K30" s="127"/>
      <c r="L30" s="124"/>
    </row>
    <row r="31" spans="1:12" ht="29.25" customHeight="1" x14ac:dyDescent="0.25">
      <c r="A31" s="47" t="s">
        <v>77</v>
      </c>
      <c r="B31" s="57" t="s">
        <v>78</v>
      </c>
      <c r="C31" s="38" t="s">
        <v>35</v>
      </c>
      <c r="D31" s="64">
        <v>0</v>
      </c>
      <c r="E31" s="64">
        <f>D31+'апр 21'!E31</f>
        <v>0</v>
      </c>
      <c r="F31" s="64">
        <v>0</v>
      </c>
      <c r="G31" s="64">
        <f>F31+'май 21'!G31</f>
        <v>0</v>
      </c>
      <c r="H31" s="65"/>
      <c r="I31" s="121"/>
      <c r="J31" s="130"/>
      <c r="K31" s="124"/>
      <c r="L31" s="124"/>
    </row>
    <row r="32" spans="1:12" ht="45.75" customHeight="1" x14ac:dyDescent="0.25">
      <c r="A32" s="25"/>
      <c r="B32" s="35" t="s">
        <v>37</v>
      </c>
      <c r="C32" s="32"/>
      <c r="D32" s="64" t="s">
        <v>38</v>
      </c>
      <c r="E32" s="64" t="s">
        <v>38</v>
      </c>
      <c r="F32" s="71">
        <f>F14+F12+F13</f>
        <v>556272</v>
      </c>
      <c r="G32" s="71">
        <f>G14+G12+G13</f>
        <v>3357194.4</v>
      </c>
      <c r="H32" s="65"/>
      <c r="I32" s="121"/>
      <c r="J32" s="130"/>
      <c r="K32" s="124"/>
      <c r="L32" s="124"/>
    </row>
    <row r="33" spans="1:15" ht="36.75" customHeight="1" x14ac:dyDescent="0.25">
      <c r="A33" s="24"/>
      <c r="B33" s="34" t="s">
        <v>39</v>
      </c>
      <c r="C33" s="32" t="s">
        <v>40</v>
      </c>
      <c r="D33" s="64" t="s">
        <v>41</v>
      </c>
      <c r="E33" s="64" t="s">
        <v>41</v>
      </c>
      <c r="F33" s="64"/>
      <c r="G33" s="64"/>
      <c r="H33" s="65"/>
      <c r="I33" s="124"/>
      <c r="J33" s="130"/>
      <c r="K33" s="124"/>
      <c r="L33" s="124"/>
      <c r="O33" s="33"/>
    </row>
    <row r="34" spans="1:15" ht="15" customHeight="1" x14ac:dyDescent="0.25">
      <c r="A34" s="60"/>
      <c r="B34" s="61"/>
      <c r="C34" s="60"/>
      <c r="D34" s="62"/>
      <c r="E34" s="62"/>
      <c r="F34" s="62"/>
      <c r="G34" s="62"/>
      <c r="H34" s="63"/>
      <c r="I34" s="10"/>
      <c r="J34" s="10"/>
      <c r="O34" s="33"/>
    </row>
    <row r="35" spans="1:15" ht="15.75" customHeight="1" x14ac:dyDescent="0.25">
      <c r="A35" s="60"/>
      <c r="B35" s="61"/>
      <c r="C35" s="60"/>
      <c r="D35" s="62"/>
      <c r="E35" s="62"/>
      <c r="F35" s="62"/>
      <c r="G35" s="62"/>
      <c r="H35" s="63"/>
      <c r="I35" s="10"/>
      <c r="O35" s="33"/>
    </row>
    <row r="36" spans="1:15" ht="15" customHeight="1" x14ac:dyDescent="0.25">
      <c r="A36" s="115" t="s">
        <v>103</v>
      </c>
      <c r="B36" s="82"/>
      <c r="C36" s="95"/>
      <c r="D36" s="96"/>
      <c r="E36" s="97"/>
      <c r="F36" s="55" t="s">
        <v>104</v>
      </c>
      <c r="G36" s="83"/>
      <c r="H36" s="63"/>
      <c r="I36" s="10"/>
      <c r="O36" s="33"/>
    </row>
    <row r="37" spans="1:15" ht="15" customHeight="1" x14ac:dyDescent="0.25">
      <c r="A37" s="162" t="s">
        <v>42</v>
      </c>
      <c r="B37" s="162"/>
      <c r="C37" s="162"/>
      <c r="D37" s="162"/>
      <c r="E37" s="162"/>
      <c r="F37" s="162"/>
      <c r="G37" s="83"/>
      <c r="H37" s="84"/>
      <c r="I37" s="10"/>
      <c r="O37" s="33"/>
    </row>
    <row r="38" spans="1:15" ht="15" customHeight="1" x14ac:dyDescent="0.25">
      <c r="A38" s="114"/>
      <c r="B38" s="85"/>
      <c r="C38" s="49"/>
      <c r="D38" s="55"/>
      <c r="E38" s="55"/>
      <c r="F38" s="55"/>
      <c r="G38" s="55"/>
      <c r="H38" s="49"/>
      <c r="O38" s="33"/>
    </row>
    <row r="39" spans="1:15" ht="15" customHeight="1" x14ac:dyDescent="0.25">
      <c r="A39" s="115" t="s">
        <v>105</v>
      </c>
      <c r="B39" s="85"/>
      <c r="C39" s="95"/>
      <c r="D39" s="96"/>
      <c r="E39" s="99"/>
      <c r="F39" s="98" t="s">
        <v>106</v>
      </c>
      <c r="G39" s="55"/>
      <c r="H39" s="49"/>
      <c r="O39" s="33"/>
    </row>
    <row r="40" spans="1:15" ht="15" customHeight="1" x14ac:dyDescent="0.25">
      <c r="A40" s="163" t="s">
        <v>86</v>
      </c>
      <c r="B40" s="163"/>
      <c r="C40" s="163"/>
      <c r="D40" s="163"/>
      <c r="E40" s="163"/>
      <c r="F40" s="163"/>
      <c r="G40" s="55"/>
      <c r="H40" s="49"/>
      <c r="O40" s="33"/>
    </row>
    <row r="41" spans="1:15" ht="15" customHeight="1" x14ac:dyDescent="0.25">
      <c r="A41" s="114"/>
      <c r="B41" s="85"/>
      <c r="C41" s="49"/>
      <c r="D41" s="55"/>
      <c r="E41" s="55"/>
      <c r="F41" s="55"/>
      <c r="G41" s="55"/>
      <c r="H41" s="49"/>
      <c r="O41" s="33"/>
    </row>
    <row r="42" spans="1:15" x14ac:dyDescent="0.25">
      <c r="A42" s="114"/>
      <c r="B42" s="85"/>
      <c r="C42" s="49"/>
      <c r="D42" s="55"/>
      <c r="E42" s="55"/>
      <c r="F42" s="55"/>
      <c r="G42" s="55"/>
      <c r="H42" s="49"/>
      <c r="O42" s="33"/>
    </row>
    <row r="43" spans="1:15" x14ac:dyDescent="0.25">
      <c r="A43" s="115" t="s">
        <v>100</v>
      </c>
      <c r="B43" s="85"/>
      <c r="C43" s="49"/>
      <c r="D43" s="55"/>
      <c r="E43" s="55"/>
      <c r="F43" s="55"/>
      <c r="G43" s="55"/>
      <c r="H43" s="49"/>
      <c r="O43" s="33"/>
    </row>
    <row r="44" spans="1:15" x14ac:dyDescent="0.25">
      <c r="A44" s="86" t="s">
        <v>79</v>
      </c>
      <c r="B44" s="87"/>
      <c r="C44" s="49"/>
      <c r="D44" s="55"/>
      <c r="E44" s="55"/>
      <c r="F44" s="55"/>
      <c r="G44" s="55"/>
      <c r="H44" s="49"/>
      <c r="O44" s="33"/>
    </row>
    <row r="45" spans="1:15" ht="21.75" customHeight="1" x14ac:dyDescent="0.25">
      <c r="A45" s="164"/>
      <c r="B45" s="164"/>
      <c r="C45" s="49"/>
      <c r="D45" s="55"/>
      <c r="E45" s="55"/>
      <c r="F45" s="55"/>
      <c r="G45" s="55"/>
      <c r="H45" s="49" t="s">
        <v>120</v>
      </c>
      <c r="O45" s="33"/>
    </row>
    <row r="46" spans="1:15" x14ac:dyDescent="0.25">
      <c r="A46" s="49"/>
      <c r="B46" s="88"/>
      <c r="C46" s="49"/>
      <c r="D46" s="55"/>
      <c r="E46" s="55"/>
      <c r="F46" s="55"/>
      <c r="G46" s="55"/>
      <c r="H46" s="49"/>
      <c r="O46" s="33"/>
    </row>
    <row r="47" spans="1:15" ht="38.25" customHeight="1" x14ac:dyDescent="0.25">
      <c r="A47" s="49"/>
      <c r="B47" s="88"/>
      <c r="C47" s="49"/>
      <c r="D47" s="55"/>
      <c r="E47" s="55"/>
      <c r="F47" s="55"/>
      <c r="G47" s="55"/>
      <c r="H47" s="49"/>
      <c r="O47" s="33"/>
    </row>
    <row r="48" spans="1:15" x14ac:dyDescent="0.25">
      <c r="O48" s="33"/>
    </row>
    <row r="49" spans="15:15" x14ac:dyDescent="0.25">
      <c r="O49" s="33"/>
    </row>
    <row r="50" spans="15:15" x14ac:dyDescent="0.25">
      <c r="O50" s="33"/>
    </row>
    <row r="51" spans="15:15" x14ac:dyDescent="0.25">
      <c r="O51" s="33"/>
    </row>
    <row r="52" spans="15:15" x14ac:dyDescent="0.25">
      <c r="O52" s="33"/>
    </row>
    <row r="53" spans="15:15" x14ac:dyDescent="0.25">
      <c r="O53" s="33"/>
    </row>
    <row r="54" spans="15:15" x14ac:dyDescent="0.25">
      <c r="O54" s="33"/>
    </row>
    <row r="55" spans="15:15" x14ac:dyDescent="0.25">
      <c r="O55" s="33"/>
    </row>
    <row r="56" spans="15:15" x14ac:dyDescent="0.25">
      <c r="O56" s="33"/>
    </row>
    <row r="57" spans="15:15" x14ac:dyDescent="0.25">
      <c r="O57" s="33"/>
    </row>
    <row r="58" spans="15:15" x14ac:dyDescent="0.25">
      <c r="O58" s="33"/>
    </row>
    <row r="59" spans="15:15" x14ac:dyDescent="0.25">
      <c r="O59" s="33"/>
    </row>
    <row r="60" spans="15:15" x14ac:dyDescent="0.25">
      <c r="O60" s="33"/>
    </row>
  </sheetData>
  <mergeCells count="13">
    <mergeCell ref="A11:B11"/>
    <mergeCell ref="A37:F37"/>
    <mergeCell ref="A40:F40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1.1023622047244095" right="0.31496062992125984" top="0.74803149606299213" bottom="0.74803149606299213" header="0.31496062992125984" footer="0.31496062992125984"/>
  <pageSetup paperSize="9" scale="6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topLeftCell="A8" zoomScaleNormal="100" workbookViewId="0">
      <selection activeCell="F13" sqref="F13"/>
    </sheetView>
  </sheetViews>
  <sheetFormatPr defaultRowHeight="15" x14ac:dyDescent="0.25"/>
  <cols>
    <col min="1" max="1" width="8.85546875" style="50" customWidth="1"/>
    <col min="2" max="2" width="37.42578125" style="59" customWidth="1"/>
    <col min="3" max="3" width="15.28515625" style="50" customWidth="1"/>
    <col min="4" max="5" width="10.7109375" style="51" customWidth="1"/>
    <col min="6" max="6" width="13.42578125" style="51" customWidth="1"/>
    <col min="7" max="7" width="13.140625" style="51" customWidth="1"/>
    <col min="8" max="8" width="22.7109375" style="50" customWidth="1"/>
    <col min="9" max="9" width="6.140625" customWidth="1"/>
    <col min="10" max="10" width="14" customWidth="1"/>
    <col min="11" max="11" width="12.5703125" customWidth="1"/>
    <col min="12" max="12" width="29.5703125" customWidth="1"/>
    <col min="13" max="13" width="14.42578125" customWidth="1"/>
    <col min="14" max="14" width="15.28515625" customWidth="1"/>
  </cols>
  <sheetData>
    <row r="2" spans="1:12" ht="12" customHeight="1" x14ac:dyDescent="0.25">
      <c r="A2" s="164" t="s">
        <v>22</v>
      </c>
      <c r="B2" s="164"/>
      <c r="C2" s="164"/>
      <c r="D2" s="164"/>
      <c r="E2" s="164"/>
      <c r="F2" s="164"/>
      <c r="G2" s="164"/>
      <c r="H2" s="164"/>
      <c r="I2" s="18"/>
    </row>
    <row r="3" spans="1:12" ht="10.5" customHeight="1" x14ac:dyDescent="0.25">
      <c r="A3" s="19"/>
      <c r="B3" s="56"/>
      <c r="C3" s="165"/>
      <c r="D3" s="165"/>
      <c r="E3" s="165"/>
      <c r="F3" s="165"/>
      <c r="G3" s="165"/>
      <c r="H3" s="165"/>
      <c r="I3" s="18"/>
    </row>
    <row r="4" spans="1:12" ht="6.75" hidden="1" customHeight="1" x14ac:dyDescent="0.25">
      <c r="A4" s="19"/>
      <c r="B4" s="56"/>
      <c r="C4" s="19"/>
      <c r="D4" s="40"/>
      <c r="E4" s="40"/>
      <c r="F4" s="40"/>
      <c r="G4" s="40"/>
      <c r="H4" s="19"/>
      <c r="I4" s="18"/>
    </row>
    <row r="5" spans="1:12" ht="20.25" customHeight="1" x14ac:dyDescent="0.25">
      <c r="A5" s="164" t="s">
        <v>23</v>
      </c>
      <c r="B5" s="164"/>
      <c r="C5" s="164"/>
      <c r="D5" s="164"/>
      <c r="E5" s="164"/>
      <c r="F5" s="164"/>
      <c r="G5" s="164"/>
      <c r="H5" s="164"/>
      <c r="I5" s="18"/>
    </row>
    <row r="6" spans="1:12" ht="9" customHeight="1" x14ac:dyDescent="0.25">
      <c r="A6" s="19"/>
      <c r="B6" s="56"/>
      <c r="E6" s="52" t="s">
        <v>24</v>
      </c>
      <c r="F6" s="53"/>
      <c r="G6" s="53"/>
      <c r="H6" s="20"/>
      <c r="I6" s="18"/>
    </row>
    <row r="7" spans="1:12" ht="9" customHeight="1" x14ac:dyDescent="0.25">
      <c r="A7" s="19"/>
      <c r="B7" s="56"/>
      <c r="E7" s="54"/>
      <c r="F7" s="53"/>
      <c r="G7" s="53"/>
      <c r="H7" s="20"/>
      <c r="I7" s="18"/>
    </row>
    <row r="8" spans="1:12" ht="12.6" customHeight="1" x14ac:dyDescent="0.25">
      <c r="A8" s="166" t="s">
        <v>25</v>
      </c>
      <c r="B8" s="166"/>
      <c r="C8" s="167" t="s">
        <v>26</v>
      </c>
      <c r="D8" s="168" t="s">
        <v>124</v>
      </c>
      <c r="E8" s="168"/>
      <c r="F8" s="168"/>
      <c r="G8" s="168"/>
      <c r="H8" s="168"/>
      <c r="I8" s="18"/>
    </row>
    <row r="9" spans="1:12" ht="14.25" customHeight="1" x14ac:dyDescent="0.25">
      <c r="A9" s="166"/>
      <c r="B9" s="166"/>
      <c r="C9" s="167"/>
      <c r="D9" s="169" t="s">
        <v>27</v>
      </c>
      <c r="E9" s="169"/>
      <c r="F9" s="169" t="s">
        <v>28</v>
      </c>
      <c r="G9" s="169"/>
      <c r="H9" s="166" t="s">
        <v>29</v>
      </c>
      <c r="I9" s="21"/>
    </row>
    <row r="10" spans="1:12" ht="25.5" customHeight="1" x14ac:dyDescent="0.25">
      <c r="A10" s="166"/>
      <c r="B10" s="166"/>
      <c r="C10" s="167"/>
      <c r="D10" s="120" t="s">
        <v>30</v>
      </c>
      <c r="E10" s="120" t="s">
        <v>31</v>
      </c>
      <c r="F10" s="120" t="s">
        <v>30</v>
      </c>
      <c r="G10" s="120" t="s">
        <v>31</v>
      </c>
      <c r="H10" s="166"/>
      <c r="I10" s="21"/>
    </row>
    <row r="11" spans="1:12" ht="9.6" customHeight="1" x14ac:dyDescent="0.25">
      <c r="A11" s="160" t="s">
        <v>32</v>
      </c>
      <c r="B11" s="161"/>
      <c r="C11" s="22">
        <v>1</v>
      </c>
      <c r="D11" s="66">
        <v>2</v>
      </c>
      <c r="E11" s="66">
        <v>3</v>
      </c>
      <c r="F11" s="66">
        <v>4</v>
      </c>
      <c r="G11" s="66">
        <v>5</v>
      </c>
      <c r="H11" s="67">
        <v>6</v>
      </c>
      <c r="I11" s="21"/>
    </row>
    <row r="12" spans="1:12" ht="47.25" customHeight="1" x14ac:dyDescent="0.25">
      <c r="A12" s="23">
        <v>1</v>
      </c>
      <c r="B12" s="36" t="s">
        <v>33</v>
      </c>
      <c r="C12" s="37" t="s">
        <v>34</v>
      </c>
      <c r="D12" s="68">
        <v>41</v>
      </c>
      <c r="E12" s="68">
        <v>41</v>
      </c>
      <c r="F12" s="75">
        <v>316225.87</v>
      </c>
      <c r="G12" s="69">
        <f>F12+'июнь 21 '!G12</f>
        <v>2260816.27</v>
      </c>
      <c r="H12" s="70"/>
      <c r="I12" s="21"/>
    </row>
    <row r="13" spans="1:12" ht="38.25" customHeight="1" x14ac:dyDescent="0.25">
      <c r="A13" s="23">
        <v>2</v>
      </c>
      <c r="B13" s="36" t="s">
        <v>85</v>
      </c>
      <c r="C13" s="37" t="s">
        <v>35</v>
      </c>
      <c r="D13" s="68">
        <v>3598</v>
      </c>
      <c r="E13" s="68">
        <v>25037</v>
      </c>
      <c r="F13" s="73">
        <v>70513</v>
      </c>
      <c r="G13" s="73">
        <f>F13+'июнь 21 '!G13</f>
        <v>650029</v>
      </c>
      <c r="H13" s="70"/>
      <c r="I13" s="21"/>
    </row>
    <row r="14" spans="1:12" ht="37.5" customHeight="1" x14ac:dyDescent="0.25">
      <c r="A14" s="24">
        <v>3</v>
      </c>
      <c r="B14" s="34" t="s">
        <v>36</v>
      </c>
      <c r="C14" s="38" t="s">
        <v>35</v>
      </c>
      <c r="D14" s="71">
        <f>D15+D16+D17+D18+D19+D20+D21+D22+D23+D24+D25+D26+D27+D28+D29+D30</f>
        <v>11602</v>
      </c>
      <c r="E14" s="71">
        <f>E15+E16+E17+E18+E19+E20+E21+E22+E23+E24+E25+E26+E27+E28+E29+E30</f>
        <v>44124</v>
      </c>
      <c r="F14" s="71">
        <f t="shared" ref="F14" si="0">F15+F16+F17+F18+F19+F20+F21+F22+F23+F24+F25+F26+F27+F28+F29+F30</f>
        <v>133823</v>
      </c>
      <c r="G14" s="71">
        <f>G15+G16+G17+G18+G19+G20+G21+G22+G23+G24+G25+G26+G27+G28+G29+G30</f>
        <v>966911</v>
      </c>
      <c r="H14" s="39" t="s">
        <v>110</v>
      </c>
      <c r="I14" s="121"/>
      <c r="J14" s="144"/>
      <c r="K14" s="123" t="s">
        <v>122</v>
      </c>
      <c r="L14" s="124"/>
    </row>
    <row r="15" spans="1:12" s="42" customFormat="1" ht="23.45" customHeight="1" x14ac:dyDescent="0.25">
      <c r="A15" s="47" t="s">
        <v>45</v>
      </c>
      <c r="B15" s="48" t="s">
        <v>54</v>
      </c>
      <c r="C15" s="37" t="s">
        <v>35</v>
      </c>
      <c r="D15" s="64">
        <v>5</v>
      </c>
      <c r="E15" s="64">
        <f>D15+'июнь 21 '!E15</f>
        <v>106</v>
      </c>
      <c r="F15" s="64">
        <v>108</v>
      </c>
      <c r="G15" s="64">
        <f>F15+'июнь 21 '!G15</f>
        <v>816</v>
      </c>
      <c r="H15" s="72"/>
      <c r="I15" s="125">
        <v>87</v>
      </c>
      <c r="J15" s="126">
        <f>I15-E15</f>
        <v>-19</v>
      </c>
      <c r="K15" s="145"/>
      <c r="L15" s="128"/>
    </row>
    <row r="16" spans="1:12" ht="28.5" customHeight="1" x14ac:dyDescent="0.25">
      <c r="A16" s="47" t="s">
        <v>46</v>
      </c>
      <c r="B16" s="57" t="s">
        <v>55</v>
      </c>
      <c r="C16" s="38" t="s">
        <v>35</v>
      </c>
      <c r="D16" s="64">
        <v>180</v>
      </c>
      <c r="E16" s="64">
        <f>D16+'июнь 21 '!E16</f>
        <v>694</v>
      </c>
      <c r="F16" s="64">
        <v>1157</v>
      </c>
      <c r="G16" s="64">
        <f>F16+'июнь 21 '!G16</f>
        <v>8152</v>
      </c>
      <c r="H16" s="72"/>
      <c r="I16" s="125">
        <v>514</v>
      </c>
      <c r="J16" s="126">
        <f t="shared" ref="J16:J30" si="1">I16-E16</f>
        <v>-180</v>
      </c>
      <c r="K16" s="129"/>
      <c r="L16" s="124"/>
    </row>
    <row r="17" spans="1:12" ht="23.45" customHeight="1" x14ac:dyDescent="0.25">
      <c r="A17" s="47" t="s">
        <v>47</v>
      </c>
      <c r="B17" s="57" t="s">
        <v>56</v>
      </c>
      <c r="C17" s="38" t="s">
        <v>35</v>
      </c>
      <c r="D17" s="64">
        <v>406</v>
      </c>
      <c r="E17" s="64">
        <f>D17+'июнь 21 '!E17</f>
        <v>1588</v>
      </c>
      <c r="F17" s="64">
        <v>2814</v>
      </c>
      <c r="G17" s="64">
        <f>F17+'июнь 21 '!G17</f>
        <v>19838</v>
      </c>
      <c r="H17" s="72"/>
      <c r="I17" s="125">
        <v>1182</v>
      </c>
      <c r="J17" s="126">
        <f t="shared" si="1"/>
        <v>-406</v>
      </c>
      <c r="K17" s="129"/>
      <c r="L17" s="124"/>
    </row>
    <row r="18" spans="1:12" ht="23.45" customHeight="1" x14ac:dyDescent="0.25">
      <c r="A18" s="47" t="s">
        <v>48</v>
      </c>
      <c r="B18" s="57" t="s">
        <v>57</v>
      </c>
      <c r="C18" s="37" t="s">
        <v>35</v>
      </c>
      <c r="D18" s="64">
        <v>752</v>
      </c>
      <c r="E18" s="64">
        <f>D18+'июнь 21 '!E18</f>
        <v>2526</v>
      </c>
      <c r="F18" s="64">
        <v>6216</v>
      </c>
      <c r="G18" s="64">
        <f>F18+'июнь 21 '!G18</f>
        <v>44751</v>
      </c>
      <c r="H18" s="72"/>
      <c r="I18" s="125">
        <v>1774</v>
      </c>
      <c r="J18" s="126">
        <f t="shared" si="1"/>
        <v>-752</v>
      </c>
      <c r="K18" s="129"/>
      <c r="L18" s="124"/>
    </row>
    <row r="19" spans="1:12" ht="28.5" customHeight="1" x14ac:dyDescent="0.25">
      <c r="A19" s="47" t="s">
        <v>49</v>
      </c>
      <c r="B19" s="58" t="s">
        <v>58</v>
      </c>
      <c r="C19" s="37" t="s">
        <v>35</v>
      </c>
      <c r="D19" s="64">
        <v>1139</v>
      </c>
      <c r="E19" s="64">
        <f>D19+'июнь 21 '!E19</f>
        <v>4169</v>
      </c>
      <c r="F19" s="64">
        <v>65656</v>
      </c>
      <c r="G19" s="64">
        <f>F19+'июнь 21 '!G19</f>
        <v>482923</v>
      </c>
      <c r="H19" s="72"/>
      <c r="I19" s="125">
        <v>3030</v>
      </c>
      <c r="J19" s="126">
        <f t="shared" si="1"/>
        <v>-1139</v>
      </c>
      <c r="K19" s="129"/>
      <c r="L19" s="124"/>
    </row>
    <row r="20" spans="1:12" ht="27" customHeight="1" x14ac:dyDescent="0.25">
      <c r="A20" s="47" t="s">
        <v>50</v>
      </c>
      <c r="B20" s="57" t="s">
        <v>59</v>
      </c>
      <c r="C20" s="38" t="s">
        <v>35</v>
      </c>
      <c r="D20" s="64">
        <v>1291</v>
      </c>
      <c r="E20" s="64">
        <f>D20+'июнь 21 '!E20</f>
        <v>4494</v>
      </c>
      <c r="F20" s="64">
        <v>20056</v>
      </c>
      <c r="G20" s="64">
        <f>F20+'июнь 21 '!G20</f>
        <v>143549</v>
      </c>
      <c r="H20" s="72"/>
      <c r="I20" s="125">
        <v>3203</v>
      </c>
      <c r="J20" s="126">
        <f t="shared" si="1"/>
        <v>-1291</v>
      </c>
      <c r="K20" s="129"/>
      <c r="L20" s="124"/>
    </row>
    <row r="21" spans="1:12" ht="23.45" customHeight="1" x14ac:dyDescent="0.25">
      <c r="A21" s="47" t="s">
        <v>51</v>
      </c>
      <c r="B21" s="57" t="s">
        <v>60</v>
      </c>
      <c r="C21" s="38" t="s">
        <v>35</v>
      </c>
      <c r="D21" s="64">
        <v>757</v>
      </c>
      <c r="E21" s="64">
        <f>D21+'июнь 21 '!E21</f>
        <v>2740</v>
      </c>
      <c r="F21" s="64">
        <v>3736</v>
      </c>
      <c r="G21" s="64">
        <f>F21+'июнь 21 '!G21</f>
        <v>26134</v>
      </c>
      <c r="H21" s="72"/>
      <c r="I21" s="125">
        <v>1983</v>
      </c>
      <c r="J21" s="126">
        <f t="shared" si="1"/>
        <v>-757</v>
      </c>
      <c r="K21" s="129"/>
      <c r="L21" s="124"/>
    </row>
    <row r="22" spans="1:12" ht="30" customHeight="1" x14ac:dyDescent="0.25">
      <c r="A22" s="47" t="s">
        <v>52</v>
      </c>
      <c r="B22" s="57" t="s">
        <v>61</v>
      </c>
      <c r="C22" s="37" t="s">
        <v>35</v>
      </c>
      <c r="D22" s="64">
        <v>801</v>
      </c>
      <c r="E22" s="64">
        <f>D22+'июнь 21 '!E22</f>
        <v>3028</v>
      </c>
      <c r="F22" s="64">
        <v>3048</v>
      </c>
      <c r="G22" s="64">
        <f>F22+'июнь 21 '!G22</f>
        <v>21198</v>
      </c>
      <c r="H22" s="72"/>
      <c r="I22" s="125">
        <v>2227</v>
      </c>
      <c r="J22" s="126">
        <f t="shared" si="1"/>
        <v>-801</v>
      </c>
      <c r="K22" s="129"/>
      <c r="L22" s="124"/>
    </row>
    <row r="23" spans="1:12" ht="23.45" customHeight="1" x14ac:dyDescent="0.25">
      <c r="A23" s="47" t="s">
        <v>53</v>
      </c>
      <c r="B23" s="57" t="s">
        <v>62</v>
      </c>
      <c r="C23" s="37" t="s">
        <v>35</v>
      </c>
      <c r="D23" s="64">
        <v>133</v>
      </c>
      <c r="E23" s="64">
        <f>D23+'июнь 21 '!E23</f>
        <v>542</v>
      </c>
      <c r="F23" s="64">
        <v>781</v>
      </c>
      <c r="G23" s="64">
        <f>F23+'июнь 21 '!G23</f>
        <v>5412</v>
      </c>
      <c r="H23" s="72"/>
      <c r="I23" s="125">
        <v>409</v>
      </c>
      <c r="J23" s="126">
        <f t="shared" si="1"/>
        <v>-133</v>
      </c>
      <c r="K23" s="129"/>
      <c r="L23" s="124"/>
    </row>
    <row r="24" spans="1:12" ht="23.45" customHeight="1" x14ac:dyDescent="0.25">
      <c r="A24" s="47" t="s">
        <v>63</v>
      </c>
      <c r="B24" s="57" t="s">
        <v>64</v>
      </c>
      <c r="C24" s="38" t="s">
        <v>35</v>
      </c>
      <c r="D24" s="64">
        <v>35</v>
      </c>
      <c r="E24" s="64">
        <f>D24+'июнь 21 '!E24</f>
        <v>482</v>
      </c>
      <c r="F24" s="64">
        <v>1071</v>
      </c>
      <c r="G24" s="64">
        <f>F24+'июнь 21 '!G24</f>
        <v>7590</v>
      </c>
      <c r="H24" s="72"/>
      <c r="I24" s="125">
        <v>447</v>
      </c>
      <c r="J24" s="126">
        <f t="shared" si="1"/>
        <v>-35</v>
      </c>
      <c r="K24" s="129"/>
      <c r="L24" s="124"/>
    </row>
    <row r="25" spans="1:12" ht="23.45" customHeight="1" x14ac:dyDescent="0.25">
      <c r="A25" s="47" t="s">
        <v>65</v>
      </c>
      <c r="B25" s="57" t="s">
        <v>66</v>
      </c>
      <c r="C25" s="38" t="s">
        <v>35</v>
      </c>
      <c r="D25" s="64">
        <v>599</v>
      </c>
      <c r="E25" s="64">
        <f>D25+'июнь 21 '!E25</f>
        <v>3290</v>
      </c>
      <c r="F25" s="64">
        <v>4849</v>
      </c>
      <c r="G25" s="64">
        <f>F25+'июнь 21 '!G25</f>
        <v>35045</v>
      </c>
      <c r="H25" s="72"/>
      <c r="I25" s="125">
        <v>2691</v>
      </c>
      <c r="J25" s="126">
        <f t="shared" si="1"/>
        <v>-599</v>
      </c>
      <c r="K25" s="129"/>
      <c r="L25" s="124"/>
    </row>
    <row r="26" spans="1:12" ht="23.45" customHeight="1" x14ac:dyDescent="0.25">
      <c r="A26" s="47" t="s">
        <v>67</v>
      </c>
      <c r="B26" s="57" t="s">
        <v>68</v>
      </c>
      <c r="C26" s="37" t="s">
        <v>35</v>
      </c>
      <c r="D26" s="64">
        <v>4131</v>
      </c>
      <c r="E26" s="64">
        <f>D26+'июнь 21 '!E26</f>
        <v>15504</v>
      </c>
      <c r="F26" s="64">
        <v>9340</v>
      </c>
      <c r="G26" s="64">
        <f>F26+'июнь 21 '!G26</f>
        <v>66700</v>
      </c>
      <c r="H26" s="72"/>
      <c r="I26" s="125">
        <v>11373</v>
      </c>
      <c r="J26" s="126">
        <f t="shared" si="1"/>
        <v>-4131</v>
      </c>
      <c r="K26" s="129"/>
      <c r="L26" s="124"/>
    </row>
    <row r="27" spans="1:12" ht="23.45" customHeight="1" x14ac:dyDescent="0.25">
      <c r="A27" s="47" t="s">
        <v>69</v>
      </c>
      <c r="B27" s="57" t="s">
        <v>70</v>
      </c>
      <c r="C27" s="37" t="s">
        <v>35</v>
      </c>
      <c r="D27" s="64">
        <v>73</v>
      </c>
      <c r="E27" s="64">
        <f>D27+'июнь 21 '!E27</f>
        <v>157</v>
      </c>
      <c r="F27" s="64">
        <v>588</v>
      </c>
      <c r="G27" s="64">
        <f>F27+'июнь 21 '!G27</f>
        <v>4172</v>
      </c>
      <c r="H27" s="72"/>
      <c r="I27" s="125">
        <v>84</v>
      </c>
      <c r="J27" s="126">
        <f t="shared" si="1"/>
        <v>-73</v>
      </c>
      <c r="K27" s="129"/>
      <c r="L27" s="124"/>
    </row>
    <row r="28" spans="1:12" ht="23.45" customHeight="1" x14ac:dyDescent="0.25">
      <c r="A28" s="47" t="s">
        <v>71</v>
      </c>
      <c r="B28" s="57" t="s">
        <v>72</v>
      </c>
      <c r="C28" s="38" t="s">
        <v>35</v>
      </c>
      <c r="D28" s="64">
        <v>5</v>
      </c>
      <c r="E28" s="64">
        <f>D28+'июнь 21 '!E28</f>
        <v>78</v>
      </c>
      <c r="F28" s="64">
        <v>119</v>
      </c>
      <c r="G28" s="64">
        <f>F28+'июнь 21 '!G28</f>
        <v>885</v>
      </c>
      <c r="H28" s="72"/>
      <c r="I28" s="125">
        <v>12</v>
      </c>
      <c r="J28" s="126">
        <f t="shared" si="1"/>
        <v>-66</v>
      </c>
      <c r="K28" s="127"/>
      <c r="L28" s="124"/>
    </row>
    <row r="29" spans="1:12" ht="23.45" customHeight="1" x14ac:dyDescent="0.25">
      <c r="A29" s="47" t="s">
        <v>73</v>
      </c>
      <c r="B29" s="57" t="s">
        <v>74</v>
      </c>
      <c r="C29" s="38" t="s">
        <v>35</v>
      </c>
      <c r="D29" s="64">
        <v>1290</v>
      </c>
      <c r="E29" s="64">
        <f>D29+'июнь 21 '!E29</f>
        <v>4260</v>
      </c>
      <c r="F29" s="64">
        <v>13767</v>
      </c>
      <c r="G29" s="64">
        <f>F29+'июнь 21 '!G29</f>
        <v>93916</v>
      </c>
      <c r="H29" s="72"/>
      <c r="I29" s="125">
        <v>2970</v>
      </c>
      <c r="J29" s="126">
        <f t="shared" si="1"/>
        <v>-1290</v>
      </c>
      <c r="K29" s="129"/>
      <c r="L29" s="124"/>
    </row>
    <row r="30" spans="1:12" ht="44.25" customHeight="1" x14ac:dyDescent="0.25">
      <c r="A30" s="47" t="s">
        <v>75</v>
      </c>
      <c r="B30" s="57" t="s">
        <v>76</v>
      </c>
      <c r="C30" s="38" t="s">
        <v>35</v>
      </c>
      <c r="D30" s="64">
        <v>5</v>
      </c>
      <c r="E30" s="64">
        <f>D30+'июнь 21 '!E30</f>
        <v>466</v>
      </c>
      <c r="F30" s="64">
        <v>517</v>
      </c>
      <c r="G30" s="64">
        <f>F30+'июнь 21 '!G30</f>
        <v>5830</v>
      </c>
      <c r="H30" s="72"/>
      <c r="I30" s="125">
        <v>442</v>
      </c>
      <c r="J30" s="126">
        <f t="shared" si="1"/>
        <v>-24</v>
      </c>
      <c r="K30" s="127"/>
      <c r="L30" s="124"/>
    </row>
    <row r="31" spans="1:12" ht="29.25" customHeight="1" x14ac:dyDescent="0.25">
      <c r="A31" s="47" t="s">
        <v>77</v>
      </c>
      <c r="B31" s="57" t="s">
        <v>78</v>
      </c>
      <c r="C31" s="38" t="s">
        <v>35</v>
      </c>
      <c r="D31" s="64">
        <v>0</v>
      </c>
      <c r="E31" s="64">
        <f>D31+'июнь 21 '!E31</f>
        <v>0</v>
      </c>
      <c r="F31" s="64">
        <v>0</v>
      </c>
      <c r="G31" s="64">
        <f>F31+'июнь 21 '!G31</f>
        <v>0</v>
      </c>
      <c r="H31" s="65"/>
      <c r="I31" s="121"/>
      <c r="J31" s="130"/>
      <c r="K31" s="124"/>
      <c r="L31" s="124"/>
    </row>
    <row r="32" spans="1:12" ht="45.75" customHeight="1" x14ac:dyDescent="0.25">
      <c r="A32" s="25"/>
      <c r="B32" s="35" t="s">
        <v>37</v>
      </c>
      <c r="C32" s="32"/>
      <c r="D32" s="64" t="s">
        <v>38</v>
      </c>
      <c r="E32" s="64" t="s">
        <v>38</v>
      </c>
      <c r="F32" s="71">
        <f>F14+F12+F13</f>
        <v>520561.87</v>
      </c>
      <c r="G32" s="71">
        <f>G14+G12+G13</f>
        <v>3877756.27</v>
      </c>
      <c r="H32" s="65"/>
      <c r="I32" s="121"/>
      <c r="J32" s="130"/>
      <c r="K32" s="124"/>
      <c r="L32" s="124"/>
    </row>
    <row r="33" spans="1:15" ht="36.75" customHeight="1" x14ac:dyDescent="0.25">
      <c r="A33" s="24"/>
      <c r="B33" s="34" t="s">
        <v>39</v>
      </c>
      <c r="C33" s="32" t="s">
        <v>40</v>
      </c>
      <c r="D33" s="64" t="s">
        <v>41</v>
      </c>
      <c r="E33" s="64" t="s">
        <v>41</v>
      </c>
      <c r="F33" s="64"/>
      <c r="G33" s="64"/>
      <c r="H33" s="65"/>
      <c r="I33" s="124"/>
      <c r="J33" s="130"/>
      <c r="K33" s="124"/>
      <c r="L33" s="124"/>
      <c r="O33" s="33"/>
    </row>
    <row r="34" spans="1:15" ht="15" customHeight="1" x14ac:dyDescent="0.25">
      <c r="A34" s="60"/>
      <c r="B34" s="61"/>
      <c r="C34" s="60"/>
      <c r="D34" s="62"/>
      <c r="E34" s="62"/>
      <c r="F34" s="62"/>
      <c r="G34" s="62"/>
      <c r="H34" s="63"/>
      <c r="I34" s="10"/>
      <c r="J34" s="10"/>
      <c r="O34" s="33"/>
    </row>
    <row r="35" spans="1:15" ht="15.75" customHeight="1" x14ac:dyDescent="0.25">
      <c r="A35" s="60"/>
      <c r="B35" s="61"/>
      <c r="C35" s="60"/>
      <c r="D35" s="62"/>
      <c r="E35" s="62"/>
      <c r="F35" s="62"/>
      <c r="G35" s="62"/>
      <c r="H35" s="63"/>
      <c r="I35" s="10"/>
      <c r="O35" s="33"/>
    </row>
    <row r="36" spans="1:15" ht="15" customHeight="1" x14ac:dyDescent="0.25">
      <c r="A36" s="119" t="s">
        <v>103</v>
      </c>
      <c r="B36" s="82"/>
      <c r="C36" s="95"/>
      <c r="D36" s="96"/>
      <c r="E36" s="97"/>
      <c r="F36" s="55" t="s">
        <v>104</v>
      </c>
      <c r="G36" s="83"/>
      <c r="H36" s="63"/>
      <c r="I36" s="10"/>
      <c r="O36" s="33"/>
    </row>
    <row r="37" spans="1:15" ht="15" customHeight="1" x14ac:dyDescent="0.25">
      <c r="A37" s="162" t="s">
        <v>42</v>
      </c>
      <c r="B37" s="162"/>
      <c r="C37" s="162"/>
      <c r="D37" s="162"/>
      <c r="E37" s="162"/>
      <c r="F37" s="162"/>
      <c r="G37" s="83"/>
      <c r="H37" s="84"/>
      <c r="I37" s="10"/>
      <c r="O37" s="33"/>
    </row>
    <row r="38" spans="1:15" ht="15" customHeight="1" x14ac:dyDescent="0.25">
      <c r="A38" s="118"/>
      <c r="B38" s="85"/>
      <c r="C38" s="49"/>
      <c r="D38" s="55"/>
      <c r="E38" s="55"/>
      <c r="F38" s="55"/>
      <c r="G38" s="55"/>
      <c r="H38" s="49"/>
      <c r="O38" s="33"/>
    </row>
    <row r="39" spans="1:15" ht="15" customHeight="1" x14ac:dyDescent="0.25">
      <c r="A39" s="119" t="s">
        <v>105</v>
      </c>
      <c r="B39" s="85"/>
      <c r="C39" s="95"/>
      <c r="D39" s="96"/>
      <c r="E39" s="99"/>
      <c r="F39" s="98" t="s">
        <v>106</v>
      </c>
      <c r="G39" s="55"/>
      <c r="H39" s="49"/>
      <c r="O39" s="33"/>
    </row>
    <row r="40" spans="1:15" ht="15" customHeight="1" x14ac:dyDescent="0.25">
      <c r="A40" s="163" t="s">
        <v>86</v>
      </c>
      <c r="B40" s="163"/>
      <c r="C40" s="163"/>
      <c r="D40" s="163"/>
      <c r="E40" s="163"/>
      <c r="F40" s="163"/>
      <c r="G40" s="55"/>
      <c r="H40" s="49"/>
      <c r="O40" s="33"/>
    </row>
    <row r="41" spans="1:15" ht="15" customHeight="1" x14ac:dyDescent="0.25">
      <c r="A41" s="118"/>
      <c r="B41" s="85"/>
      <c r="C41" s="49"/>
      <c r="D41" s="55"/>
      <c r="E41" s="55"/>
      <c r="F41" s="55"/>
      <c r="G41" s="55"/>
      <c r="H41" s="49"/>
      <c r="O41" s="33"/>
    </row>
    <row r="42" spans="1:15" x14ac:dyDescent="0.25">
      <c r="A42" s="118"/>
      <c r="B42" s="85"/>
      <c r="C42" s="49"/>
      <c r="D42" s="55"/>
      <c r="E42" s="55"/>
      <c r="F42" s="55"/>
      <c r="G42" s="55"/>
      <c r="H42" s="49"/>
      <c r="O42" s="33"/>
    </row>
    <row r="43" spans="1:15" x14ac:dyDescent="0.25">
      <c r="A43" s="119" t="s">
        <v>125</v>
      </c>
      <c r="B43" s="85"/>
      <c r="C43" s="49"/>
      <c r="D43" s="55"/>
      <c r="E43" s="55"/>
      <c r="F43" s="55"/>
      <c r="G43" s="55"/>
      <c r="H43" s="49"/>
      <c r="O43" s="33"/>
    </row>
    <row r="44" spans="1:15" x14ac:dyDescent="0.25">
      <c r="A44" s="86" t="s">
        <v>79</v>
      </c>
      <c r="B44" s="87"/>
      <c r="C44" s="49"/>
      <c r="D44" s="55"/>
      <c r="E44" s="55"/>
      <c r="F44" s="55"/>
      <c r="G44" s="55"/>
      <c r="H44" s="49"/>
      <c r="O44" s="33"/>
    </row>
    <row r="45" spans="1:15" ht="21.75" customHeight="1" x14ac:dyDescent="0.25">
      <c r="A45" s="164"/>
      <c r="B45" s="164"/>
      <c r="C45" s="49"/>
      <c r="D45" s="55"/>
      <c r="E45" s="55"/>
      <c r="F45" s="55"/>
      <c r="G45" s="55"/>
      <c r="H45" s="49" t="s">
        <v>126</v>
      </c>
      <c r="O45" s="33"/>
    </row>
    <row r="46" spans="1:15" x14ac:dyDescent="0.25">
      <c r="A46" s="49"/>
      <c r="B46" s="88"/>
      <c r="C46" s="49"/>
      <c r="D46" s="55"/>
      <c r="E46" s="55"/>
      <c r="F46" s="55"/>
      <c r="G46" s="55"/>
      <c r="H46" s="49"/>
      <c r="O46" s="33"/>
    </row>
    <row r="47" spans="1:15" ht="38.25" customHeight="1" x14ac:dyDescent="0.25">
      <c r="A47" s="49"/>
      <c r="B47" s="88"/>
      <c r="C47" s="49"/>
      <c r="D47" s="55"/>
      <c r="E47" s="55"/>
      <c r="F47" s="55"/>
      <c r="G47" s="55"/>
      <c r="H47" s="49"/>
      <c r="O47" s="33"/>
    </row>
    <row r="48" spans="1:15" x14ac:dyDescent="0.25">
      <c r="O48" s="33"/>
    </row>
    <row r="49" spans="15:15" x14ac:dyDescent="0.25">
      <c r="O49" s="33"/>
    </row>
    <row r="50" spans="15:15" x14ac:dyDescent="0.25">
      <c r="O50" s="33"/>
    </row>
    <row r="51" spans="15:15" x14ac:dyDescent="0.25">
      <c r="O51" s="33"/>
    </row>
    <row r="52" spans="15:15" x14ac:dyDescent="0.25">
      <c r="O52" s="33"/>
    </row>
    <row r="53" spans="15:15" x14ac:dyDescent="0.25">
      <c r="O53" s="33"/>
    </row>
    <row r="54" spans="15:15" x14ac:dyDescent="0.25">
      <c r="O54" s="33"/>
    </row>
    <row r="55" spans="15:15" x14ac:dyDescent="0.25">
      <c r="O55" s="33"/>
    </row>
    <row r="56" spans="15:15" x14ac:dyDescent="0.25">
      <c r="O56" s="33"/>
    </row>
    <row r="57" spans="15:15" x14ac:dyDescent="0.25">
      <c r="O57" s="33"/>
    </row>
    <row r="58" spans="15:15" x14ac:dyDescent="0.25">
      <c r="O58" s="33"/>
    </row>
    <row r="59" spans="15:15" x14ac:dyDescent="0.25">
      <c r="O59" s="33"/>
    </row>
    <row r="60" spans="15:15" x14ac:dyDescent="0.25">
      <c r="O60" s="33"/>
    </row>
  </sheetData>
  <mergeCells count="13">
    <mergeCell ref="A11:B11"/>
    <mergeCell ref="A37:F37"/>
    <mergeCell ref="A40:F40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1.1023622047244095" right="0.31496062992125984" top="0.74803149606299213" bottom="0.74803149606299213" header="0.31496062992125984" footer="0.31496062992125984"/>
  <pageSetup paperSize="9" scale="6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0"/>
  <sheetViews>
    <sheetView topLeftCell="A7" zoomScaleNormal="100" workbookViewId="0">
      <selection activeCell="F22" sqref="F22"/>
    </sheetView>
  </sheetViews>
  <sheetFormatPr defaultRowHeight="15" x14ac:dyDescent="0.25"/>
  <cols>
    <col min="1" max="1" width="8.85546875" style="50" customWidth="1"/>
    <col min="2" max="2" width="37.42578125" style="59" customWidth="1"/>
    <col min="3" max="3" width="15.28515625" style="50" customWidth="1"/>
    <col min="4" max="5" width="10.7109375" style="51" customWidth="1"/>
    <col min="6" max="6" width="14.85546875" style="51" customWidth="1"/>
    <col min="7" max="7" width="19" style="51" customWidth="1"/>
    <col min="8" max="8" width="22.7109375" style="50" customWidth="1"/>
    <col min="9" max="9" width="6.140625" customWidth="1"/>
    <col min="10" max="10" width="14" customWidth="1"/>
    <col min="11" max="11" width="12.5703125" customWidth="1"/>
    <col min="12" max="12" width="29.5703125" customWidth="1"/>
    <col min="13" max="13" width="14.42578125" customWidth="1"/>
    <col min="14" max="14" width="15.28515625" customWidth="1"/>
  </cols>
  <sheetData>
    <row r="2" spans="1:12" ht="12" customHeight="1" x14ac:dyDescent="0.25">
      <c r="A2" s="164" t="s">
        <v>22</v>
      </c>
      <c r="B2" s="164"/>
      <c r="C2" s="164"/>
      <c r="D2" s="164"/>
      <c r="E2" s="164"/>
      <c r="F2" s="164"/>
      <c r="G2" s="164"/>
      <c r="H2" s="164"/>
      <c r="I2" s="18"/>
    </row>
    <row r="3" spans="1:12" ht="10.5" customHeight="1" x14ac:dyDescent="0.25">
      <c r="A3" s="19"/>
      <c r="B3" s="56"/>
      <c r="C3" s="165"/>
      <c r="D3" s="165"/>
      <c r="E3" s="165"/>
      <c r="F3" s="165"/>
      <c r="G3" s="165"/>
      <c r="H3" s="165"/>
      <c r="I3" s="18"/>
    </row>
    <row r="4" spans="1:12" ht="6.75" hidden="1" customHeight="1" x14ac:dyDescent="0.25">
      <c r="A4" s="19"/>
      <c r="B4" s="56"/>
      <c r="C4" s="19"/>
      <c r="D4" s="40"/>
      <c r="E4" s="40"/>
      <c r="F4" s="40"/>
      <c r="G4" s="40"/>
      <c r="H4" s="19"/>
      <c r="I4" s="18"/>
    </row>
    <row r="5" spans="1:12" ht="20.25" customHeight="1" x14ac:dyDescent="0.25">
      <c r="A5" s="164" t="s">
        <v>23</v>
      </c>
      <c r="B5" s="164"/>
      <c r="C5" s="164"/>
      <c r="D5" s="164"/>
      <c r="E5" s="164"/>
      <c r="F5" s="164"/>
      <c r="G5" s="164"/>
      <c r="H5" s="164"/>
      <c r="I5" s="18"/>
    </row>
    <row r="6" spans="1:12" ht="9" customHeight="1" x14ac:dyDescent="0.25">
      <c r="A6" s="19"/>
      <c r="B6" s="56"/>
      <c r="E6" s="52" t="s">
        <v>24</v>
      </c>
      <c r="F6" s="53"/>
      <c r="G6" s="53"/>
      <c r="H6" s="20"/>
      <c r="I6" s="18"/>
    </row>
    <row r="7" spans="1:12" ht="9" customHeight="1" x14ac:dyDescent="0.25">
      <c r="A7" s="19"/>
      <c r="B7" s="56"/>
      <c r="E7" s="54"/>
      <c r="F7" s="53"/>
      <c r="G7" s="53"/>
      <c r="H7" s="20"/>
      <c r="I7" s="18"/>
    </row>
    <row r="8" spans="1:12" ht="17.25" customHeight="1" x14ac:dyDescent="0.25">
      <c r="A8" s="166" t="s">
        <v>25</v>
      </c>
      <c r="B8" s="166"/>
      <c r="C8" s="167" t="s">
        <v>26</v>
      </c>
      <c r="D8" s="168" t="s">
        <v>129</v>
      </c>
      <c r="E8" s="168"/>
      <c r="F8" s="168"/>
      <c r="G8" s="168"/>
      <c r="H8" s="168"/>
      <c r="I8" s="18"/>
    </row>
    <row r="9" spans="1:12" ht="14.25" customHeight="1" x14ac:dyDescent="0.25">
      <c r="A9" s="166"/>
      <c r="B9" s="166"/>
      <c r="C9" s="167"/>
      <c r="D9" s="169" t="s">
        <v>27</v>
      </c>
      <c r="E9" s="169"/>
      <c r="F9" s="169" t="s">
        <v>28</v>
      </c>
      <c r="G9" s="169"/>
      <c r="H9" s="166" t="s">
        <v>29</v>
      </c>
      <c r="I9" s="21"/>
    </row>
    <row r="10" spans="1:12" ht="25.5" customHeight="1" x14ac:dyDescent="0.25">
      <c r="A10" s="166"/>
      <c r="B10" s="166"/>
      <c r="C10" s="167"/>
      <c r="D10" s="133" t="s">
        <v>30</v>
      </c>
      <c r="E10" s="133" t="s">
        <v>31</v>
      </c>
      <c r="F10" s="133" t="s">
        <v>30</v>
      </c>
      <c r="G10" s="133" t="s">
        <v>31</v>
      </c>
      <c r="H10" s="166"/>
      <c r="I10" s="21"/>
    </row>
    <row r="11" spans="1:12" ht="9.6" customHeight="1" x14ac:dyDescent="0.25">
      <c r="A11" s="160" t="s">
        <v>32</v>
      </c>
      <c r="B11" s="161"/>
      <c r="C11" s="22">
        <v>1</v>
      </c>
      <c r="D11" s="66">
        <v>2</v>
      </c>
      <c r="E11" s="66">
        <v>3</v>
      </c>
      <c r="F11" s="66">
        <v>4</v>
      </c>
      <c r="G11" s="66">
        <v>5</v>
      </c>
      <c r="H11" s="67">
        <v>6</v>
      </c>
      <c r="I11" s="21"/>
    </row>
    <row r="12" spans="1:12" ht="47.25" customHeight="1" x14ac:dyDescent="0.25">
      <c r="A12" s="23">
        <v>1</v>
      </c>
      <c r="B12" s="36" t="s">
        <v>33</v>
      </c>
      <c r="C12" s="37" t="s">
        <v>34</v>
      </c>
      <c r="D12" s="68">
        <v>42</v>
      </c>
      <c r="E12" s="68">
        <v>41</v>
      </c>
      <c r="F12" s="75">
        <v>330492.25</v>
      </c>
      <c r="G12" s="69">
        <f>F12+'июль 21  '!G12</f>
        <v>2591308.52</v>
      </c>
      <c r="H12" s="70"/>
      <c r="I12" s="21"/>
    </row>
    <row r="13" spans="1:12" ht="38.25" customHeight="1" x14ac:dyDescent="0.25">
      <c r="A13" s="23">
        <v>2</v>
      </c>
      <c r="B13" s="36" t="s">
        <v>85</v>
      </c>
      <c r="C13" s="37" t="s">
        <v>35</v>
      </c>
      <c r="D13" s="68">
        <v>3616</v>
      </c>
      <c r="E13" s="68">
        <v>28653</v>
      </c>
      <c r="F13" s="73">
        <v>129965</v>
      </c>
      <c r="G13" s="73">
        <f>F13+'июль 21  '!G13</f>
        <v>779994</v>
      </c>
      <c r="H13" s="70"/>
      <c r="I13" s="21"/>
      <c r="J13" t="s">
        <v>128</v>
      </c>
    </row>
    <row r="14" spans="1:12" ht="37.5" customHeight="1" x14ac:dyDescent="0.25">
      <c r="A14" s="24">
        <v>3</v>
      </c>
      <c r="B14" s="34" t="s">
        <v>36</v>
      </c>
      <c r="C14" s="38" t="s">
        <v>35</v>
      </c>
      <c r="D14" s="71">
        <f>D15+D16+D17+D18+D19+D20+D21+D22+D23+D24+D25+D26+D27+D28+D29+D30</f>
        <v>11602</v>
      </c>
      <c r="E14" s="71">
        <f>E15+E16+E17+E18+E19+E20+E21+E22+E23+E24+E25+E26+E27+E28+E29+E30</f>
        <v>55726</v>
      </c>
      <c r="F14" s="71">
        <f t="shared" ref="F14" si="0">F15+F16+F17+F18+F19+F20+F21+F22+F23+F24+F25+F26+F27+F28+F29+F30</f>
        <v>128416</v>
      </c>
      <c r="G14" s="71">
        <f>G15+G16+G17+G18+G19+G20+G21+G22+G23+G24+G25+G26+G27+G28+G29+G30</f>
        <v>1095327</v>
      </c>
      <c r="H14" s="39" t="s">
        <v>110</v>
      </c>
      <c r="I14" s="121"/>
      <c r="J14" s="144" t="s">
        <v>127</v>
      </c>
      <c r="K14" s="123" t="s">
        <v>122</v>
      </c>
      <c r="L14" s="124"/>
    </row>
    <row r="15" spans="1:12" s="42" customFormat="1" ht="23.45" customHeight="1" x14ac:dyDescent="0.25">
      <c r="A15" s="47" t="s">
        <v>45</v>
      </c>
      <c r="B15" s="48" t="s">
        <v>54</v>
      </c>
      <c r="C15" s="37" t="s">
        <v>35</v>
      </c>
      <c r="D15" s="64">
        <v>5</v>
      </c>
      <c r="E15" s="64">
        <f>D15+'июль 21  '!E15</f>
        <v>111</v>
      </c>
      <c r="F15" s="64">
        <v>42</v>
      </c>
      <c r="G15" s="73">
        <f>F15+'июль 21  '!G15</f>
        <v>858</v>
      </c>
      <c r="H15" s="72"/>
      <c r="I15" s="125">
        <v>87</v>
      </c>
      <c r="J15" s="126">
        <f>I15-E15</f>
        <v>-24</v>
      </c>
      <c r="K15" s="145"/>
      <c r="L15" s="128"/>
    </row>
    <row r="16" spans="1:12" ht="33.75" customHeight="1" x14ac:dyDescent="0.25">
      <c r="A16" s="47" t="s">
        <v>46</v>
      </c>
      <c r="B16" s="57" t="s">
        <v>55</v>
      </c>
      <c r="C16" s="38" t="s">
        <v>35</v>
      </c>
      <c r="D16" s="64">
        <v>180</v>
      </c>
      <c r="E16" s="64">
        <f>D16+'июль 21  '!E16</f>
        <v>874</v>
      </c>
      <c r="F16" s="64">
        <v>1105</v>
      </c>
      <c r="G16" s="73">
        <f>F16+'июль 21  '!G16</f>
        <v>9257</v>
      </c>
      <c r="H16" s="72"/>
      <c r="I16" s="125">
        <v>514</v>
      </c>
      <c r="J16" s="126">
        <f t="shared" ref="J16:J30" si="1">I16-E16</f>
        <v>-360</v>
      </c>
      <c r="K16" s="129"/>
      <c r="L16" s="124"/>
    </row>
    <row r="17" spans="1:12" ht="33.75" customHeight="1" x14ac:dyDescent="0.25">
      <c r="A17" s="47" t="s">
        <v>47</v>
      </c>
      <c r="B17" s="57" t="s">
        <v>56</v>
      </c>
      <c r="C17" s="38" t="s">
        <v>35</v>
      </c>
      <c r="D17" s="64">
        <v>406</v>
      </c>
      <c r="E17" s="64">
        <f>D17+'июль 21  '!E17</f>
        <v>1994</v>
      </c>
      <c r="F17" s="64">
        <v>2800</v>
      </c>
      <c r="G17" s="73">
        <f>F17+'июль 21  '!G17</f>
        <v>22638</v>
      </c>
      <c r="H17" s="72"/>
      <c r="I17" s="125">
        <v>1182</v>
      </c>
      <c r="J17" s="126">
        <f t="shared" si="1"/>
        <v>-812</v>
      </c>
      <c r="K17" s="129"/>
      <c r="L17" s="124"/>
    </row>
    <row r="18" spans="1:12" ht="23.45" customHeight="1" x14ac:dyDescent="0.25">
      <c r="A18" s="47" t="s">
        <v>48</v>
      </c>
      <c r="B18" s="57" t="s">
        <v>57</v>
      </c>
      <c r="C18" s="37" t="s">
        <v>35</v>
      </c>
      <c r="D18" s="64">
        <v>752</v>
      </c>
      <c r="E18" s="64">
        <f>D18+'июль 21  '!E18</f>
        <v>3278</v>
      </c>
      <c r="F18" s="64">
        <v>6342</v>
      </c>
      <c r="G18" s="73">
        <f>F18+'июль 21  '!G18</f>
        <v>51093</v>
      </c>
      <c r="H18" s="72"/>
      <c r="I18" s="125">
        <v>1774</v>
      </c>
      <c r="J18" s="126">
        <f t="shared" si="1"/>
        <v>-1504</v>
      </c>
      <c r="K18" s="129"/>
      <c r="L18" s="124"/>
    </row>
    <row r="19" spans="1:12" ht="28.5" customHeight="1" x14ac:dyDescent="0.25">
      <c r="A19" s="47" t="s">
        <v>49</v>
      </c>
      <c r="B19" s="58" t="s">
        <v>58</v>
      </c>
      <c r="C19" s="37" t="s">
        <v>35</v>
      </c>
      <c r="D19" s="64">
        <v>1139</v>
      </c>
      <c r="E19" s="64">
        <f>D19+'июль 21  '!E19</f>
        <v>5308</v>
      </c>
      <c r="F19" s="64">
        <v>61651</v>
      </c>
      <c r="G19" s="73">
        <f>F19+'июль 21  '!G19</f>
        <v>544574</v>
      </c>
      <c r="H19" s="72"/>
      <c r="I19" s="125">
        <v>3030</v>
      </c>
      <c r="J19" s="126">
        <f t="shared" si="1"/>
        <v>-2278</v>
      </c>
      <c r="K19" s="129"/>
      <c r="L19" s="124"/>
    </row>
    <row r="20" spans="1:12" ht="31.5" customHeight="1" x14ac:dyDescent="0.25">
      <c r="A20" s="47" t="s">
        <v>50</v>
      </c>
      <c r="B20" s="57" t="s">
        <v>59</v>
      </c>
      <c r="C20" s="38" t="s">
        <v>35</v>
      </c>
      <c r="D20" s="64">
        <v>1291</v>
      </c>
      <c r="E20" s="64">
        <f>D20+'июль 21  '!E20</f>
        <v>5785</v>
      </c>
      <c r="F20" s="64">
        <v>19820</v>
      </c>
      <c r="G20" s="73">
        <f>F20+'июль 21  '!G20</f>
        <v>163369</v>
      </c>
      <c r="H20" s="72"/>
      <c r="I20" s="125">
        <v>3203</v>
      </c>
      <c r="J20" s="126">
        <f t="shared" si="1"/>
        <v>-2582</v>
      </c>
      <c r="K20" s="129"/>
      <c r="L20" s="124"/>
    </row>
    <row r="21" spans="1:12" ht="23.45" customHeight="1" x14ac:dyDescent="0.25">
      <c r="A21" s="47" t="s">
        <v>51</v>
      </c>
      <c r="B21" s="57" t="s">
        <v>60</v>
      </c>
      <c r="C21" s="38" t="s">
        <v>35</v>
      </c>
      <c r="D21" s="64">
        <v>757</v>
      </c>
      <c r="E21" s="64">
        <f>D21+'июль 21  '!E21</f>
        <v>3497</v>
      </c>
      <c r="F21" s="64">
        <v>3642</v>
      </c>
      <c r="G21" s="73">
        <f>F21+'июль 21  '!G21</f>
        <v>29776</v>
      </c>
      <c r="H21" s="72"/>
      <c r="I21" s="125">
        <v>1983</v>
      </c>
      <c r="J21" s="126">
        <f t="shared" si="1"/>
        <v>-1514</v>
      </c>
      <c r="K21" s="129"/>
      <c r="L21" s="124"/>
    </row>
    <row r="22" spans="1:12" ht="30" customHeight="1" x14ac:dyDescent="0.25">
      <c r="A22" s="47" t="s">
        <v>52</v>
      </c>
      <c r="B22" s="57" t="s">
        <v>61</v>
      </c>
      <c r="C22" s="37" t="s">
        <v>35</v>
      </c>
      <c r="D22" s="64">
        <v>801</v>
      </c>
      <c r="E22" s="64">
        <f>D22+'июль 21  '!E22</f>
        <v>3829</v>
      </c>
      <c r="F22" s="64">
        <v>2904</v>
      </c>
      <c r="G22" s="73">
        <f>F22+'июль 21  '!G22</f>
        <v>24102</v>
      </c>
      <c r="H22" s="72"/>
      <c r="I22" s="125">
        <v>2227</v>
      </c>
      <c r="J22" s="126">
        <f t="shared" si="1"/>
        <v>-1602</v>
      </c>
      <c r="K22" s="129"/>
      <c r="L22" s="124"/>
    </row>
    <row r="23" spans="1:12" ht="23.45" customHeight="1" x14ac:dyDescent="0.25">
      <c r="A23" s="47" t="s">
        <v>53</v>
      </c>
      <c r="B23" s="57" t="s">
        <v>62</v>
      </c>
      <c r="C23" s="37" t="s">
        <v>35</v>
      </c>
      <c r="D23" s="64">
        <v>133</v>
      </c>
      <c r="E23" s="64">
        <f>D23+'июль 21  '!E23</f>
        <v>675</v>
      </c>
      <c r="F23" s="64">
        <v>737</v>
      </c>
      <c r="G23" s="73">
        <f>F23+'июль 21  '!G23</f>
        <v>6149</v>
      </c>
      <c r="H23" s="72"/>
      <c r="I23" s="125">
        <v>409</v>
      </c>
      <c r="J23" s="126">
        <f t="shared" si="1"/>
        <v>-266</v>
      </c>
      <c r="K23" s="129"/>
      <c r="L23" s="124"/>
    </row>
    <row r="24" spans="1:12" ht="23.45" customHeight="1" x14ac:dyDescent="0.25">
      <c r="A24" s="47" t="s">
        <v>63</v>
      </c>
      <c r="B24" s="57" t="s">
        <v>64</v>
      </c>
      <c r="C24" s="38" t="s">
        <v>35</v>
      </c>
      <c r="D24" s="64">
        <v>35</v>
      </c>
      <c r="E24" s="64">
        <f>D24+'июль 21  '!E24</f>
        <v>517</v>
      </c>
      <c r="F24" s="64">
        <v>1071</v>
      </c>
      <c r="G24" s="73">
        <f>F24+'июль 21  '!G24</f>
        <v>8661</v>
      </c>
      <c r="H24" s="72"/>
      <c r="I24" s="125">
        <v>447</v>
      </c>
      <c r="J24" s="126">
        <f t="shared" si="1"/>
        <v>-70</v>
      </c>
      <c r="K24" s="129"/>
      <c r="L24" s="124"/>
    </row>
    <row r="25" spans="1:12" ht="23.45" customHeight="1" x14ac:dyDescent="0.25">
      <c r="A25" s="47" t="s">
        <v>65</v>
      </c>
      <c r="B25" s="57" t="s">
        <v>66</v>
      </c>
      <c r="C25" s="38" t="s">
        <v>35</v>
      </c>
      <c r="D25" s="64">
        <v>599</v>
      </c>
      <c r="E25" s="64">
        <f>D25+'июль 21  '!E25</f>
        <v>3889</v>
      </c>
      <c r="F25" s="64">
        <v>4486</v>
      </c>
      <c r="G25" s="73">
        <f>F25+'июль 21  '!G25</f>
        <v>39531</v>
      </c>
      <c r="H25" s="72"/>
      <c r="I25" s="125">
        <v>2691</v>
      </c>
      <c r="J25" s="126">
        <f t="shared" si="1"/>
        <v>-1198</v>
      </c>
      <c r="K25" s="129"/>
      <c r="L25" s="124"/>
    </row>
    <row r="26" spans="1:12" ht="23.45" customHeight="1" x14ac:dyDescent="0.25">
      <c r="A26" s="47" t="s">
        <v>67</v>
      </c>
      <c r="B26" s="57" t="s">
        <v>68</v>
      </c>
      <c r="C26" s="37" t="s">
        <v>35</v>
      </c>
      <c r="D26" s="64">
        <v>4131</v>
      </c>
      <c r="E26" s="64">
        <f>D26+'июль 21  '!E26</f>
        <v>19635</v>
      </c>
      <c r="F26" s="64">
        <v>9020</v>
      </c>
      <c r="G26" s="73">
        <f>F26+'июль 21  '!G26</f>
        <v>75720</v>
      </c>
      <c r="H26" s="72"/>
      <c r="I26" s="125">
        <v>11373</v>
      </c>
      <c r="J26" s="126">
        <f t="shared" si="1"/>
        <v>-8262</v>
      </c>
      <c r="K26" s="129"/>
      <c r="L26" s="124"/>
    </row>
    <row r="27" spans="1:12" ht="23.45" customHeight="1" x14ac:dyDescent="0.25">
      <c r="A27" s="47" t="s">
        <v>69</v>
      </c>
      <c r="B27" s="57" t="s">
        <v>70</v>
      </c>
      <c r="C27" s="37" t="s">
        <v>35</v>
      </c>
      <c r="D27" s="64">
        <v>73</v>
      </c>
      <c r="E27" s="64">
        <f>D27+'июль 21  '!E27</f>
        <v>230</v>
      </c>
      <c r="F27" s="64">
        <v>588</v>
      </c>
      <c r="G27" s="73">
        <f>F27+'июль 21  '!G27</f>
        <v>4760</v>
      </c>
      <c r="H27" s="72"/>
      <c r="I27" s="125">
        <v>84</v>
      </c>
      <c r="J27" s="126">
        <f t="shared" si="1"/>
        <v>-146</v>
      </c>
      <c r="K27" s="129"/>
      <c r="L27" s="124"/>
    </row>
    <row r="28" spans="1:12" ht="23.45" customHeight="1" x14ac:dyDescent="0.25">
      <c r="A28" s="47" t="s">
        <v>71</v>
      </c>
      <c r="B28" s="57" t="s">
        <v>72</v>
      </c>
      <c r="C28" s="38" t="s">
        <v>35</v>
      </c>
      <c r="D28" s="64">
        <v>5</v>
      </c>
      <c r="E28" s="64">
        <f>D28+'июль 21  '!E28</f>
        <v>83</v>
      </c>
      <c r="F28" s="64">
        <v>119</v>
      </c>
      <c r="G28" s="73">
        <f>F28+'июль 21  '!G28</f>
        <v>1004</v>
      </c>
      <c r="H28" s="72"/>
      <c r="I28" s="125">
        <v>12</v>
      </c>
      <c r="J28" s="126">
        <f t="shared" si="1"/>
        <v>-71</v>
      </c>
      <c r="K28" s="127"/>
      <c r="L28" s="124"/>
    </row>
    <row r="29" spans="1:12" ht="30.75" customHeight="1" x14ac:dyDescent="0.25">
      <c r="A29" s="47" t="s">
        <v>73</v>
      </c>
      <c r="B29" s="57" t="s">
        <v>74</v>
      </c>
      <c r="C29" s="38" t="s">
        <v>35</v>
      </c>
      <c r="D29" s="64">
        <v>1290</v>
      </c>
      <c r="E29" s="64">
        <f>D29+'июль 21  '!E29</f>
        <v>5550</v>
      </c>
      <c r="F29" s="64">
        <v>13022</v>
      </c>
      <c r="G29" s="73">
        <f>F29+'июль 21  '!G29</f>
        <v>106938</v>
      </c>
      <c r="H29" s="72"/>
      <c r="I29" s="125">
        <v>2970</v>
      </c>
      <c r="J29" s="126">
        <f t="shared" si="1"/>
        <v>-2580</v>
      </c>
      <c r="K29" s="129"/>
      <c r="L29" s="124"/>
    </row>
    <row r="30" spans="1:12" ht="48" customHeight="1" x14ac:dyDescent="0.25">
      <c r="A30" s="47" t="s">
        <v>75</v>
      </c>
      <c r="B30" s="57" t="s">
        <v>76</v>
      </c>
      <c r="C30" s="38" t="s">
        <v>35</v>
      </c>
      <c r="D30" s="64">
        <v>5</v>
      </c>
      <c r="E30" s="64">
        <f>D30+'июль 21  '!E30</f>
        <v>471</v>
      </c>
      <c r="F30" s="64">
        <v>1067</v>
      </c>
      <c r="G30" s="73">
        <f>F30+'июль 21  '!G30</f>
        <v>6897</v>
      </c>
      <c r="H30" s="72"/>
      <c r="I30" s="125">
        <v>442</v>
      </c>
      <c r="J30" s="126">
        <f t="shared" si="1"/>
        <v>-29</v>
      </c>
      <c r="K30" s="127"/>
      <c r="L30" s="124"/>
    </row>
    <row r="31" spans="1:12" ht="29.25" customHeight="1" x14ac:dyDescent="0.25">
      <c r="A31" s="47" t="s">
        <v>77</v>
      </c>
      <c r="B31" s="57" t="s">
        <v>78</v>
      </c>
      <c r="C31" s="38" t="s">
        <v>35</v>
      </c>
      <c r="D31" s="64">
        <v>0</v>
      </c>
      <c r="E31" s="64">
        <f>D31+'июль 21  '!E31</f>
        <v>0</v>
      </c>
      <c r="F31" s="64">
        <v>0</v>
      </c>
      <c r="G31" s="73">
        <f>F31+'июль 21  '!G31</f>
        <v>0</v>
      </c>
      <c r="H31" s="65"/>
      <c r="I31" s="121"/>
      <c r="J31" s="130"/>
      <c r="K31" s="124"/>
      <c r="L31" s="124"/>
    </row>
    <row r="32" spans="1:12" ht="45.75" customHeight="1" x14ac:dyDescent="0.25">
      <c r="A32" s="25"/>
      <c r="B32" s="35" t="s">
        <v>37</v>
      </c>
      <c r="C32" s="32"/>
      <c r="D32" s="64" t="s">
        <v>38</v>
      </c>
      <c r="E32" s="64" t="s">
        <v>38</v>
      </c>
      <c r="F32" s="71">
        <f>F14+F12+F13</f>
        <v>588873.25</v>
      </c>
      <c r="G32" s="71">
        <f>G14+G12+G13</f>
        <v>4466629.5199999996</v>
      </c>
      <c r="H32" s="65"/>
      <c r="I32" s="121"/>
      <c r="J32" s="130"/>
      <c r="K32" s="124"/>
      <c r="L32" s="124"/>
    </row>
    <row r="33" spans="1:15" ht="36.75" customHeight="1" x14ac:dyDescent="0.25">
      <c r="A33" s="24"/>
      <c r="B33" s="34" t="s">
        <v>39</v>
      </c>
      <c r="C33" s="32" t="s">
        <v>40</v>
      </c>
      <c r="D33" s="64" t="s">
        <v>41</v>
      </c>
      <c r="E33" s="64" t="s">
        <v>41</v>
      </c>
      <c r="F33" s="64"/>
      <c r="G33" s="64"/>
      <c r="H33" s="65"/>
      <c r="I33" s="124"/>
      <c r="J33" s="130"/>
      <c r="K33" s="124"/>
      <c r="L33" s="124"/>
      <c r="O33" s="33"/>
    </row>
    <row r="34" spans="1:15" ht="15" customHeight="1" x14ac:dyDescent="0.25">
      <c r="A34" s="60"/>
      <c r="B34" s="61"/>
      <c r="C34" s="60"/>
      <c r="D34" s="62"/>
      <c r="E34" s="62"/>
      <c r="F34" s="62"/>
      <c r="G34" s="62"/>
      <c r="H34" s="63"/>
      <c r="I34" s="10"/>
      <c r="J34" s="10"/>
      <c r="O34" s="33"/>
    </row>
    <row r="35" spans="1:15" ht="15.75" customHeight="1" x14ac:dyDescent="0.25">
      <c r="A35" s="60"/>
      <c r="B35" s="61"/>
      <c r="C35" s="60"/>
      <c r="D35" s="62"/>
      <c r="E35" s="62"/>
      <c r="F35" s="62"/>
      <c r="G35" s="62"/>
      <c r="H35" s="63"/>
      <c r="I35" s="10"/>
      <c r="O35" s="33"/>
    </row>
    <row r="36" spans="1:15" ht="15" customHeight="1" x14ac:dyDescent="0.25">
      <c r="A36" s="132" t="s">
        <v>103</v>
      </c>
      <c r="B36" s="82"/>
      <c r="C36" s="95"/>
      <c r="D36" s="96"/>
      <c r="E36" s="97"/>
      <c r="F36" s="55" t="s">
        <v>104</v>
      </c>
      <c r="G36" s="83"/>
      <c r="H36" s="63"/>
      <c r="I36" s="10"/>
      <c r="O36" s="33"/>
    </row>
    <row r="37" spans="1:15" ht="15" customHeight="1" x14ac:dyDescent="0.25">
      <c r="A37" s="162" t="s">
        <v>42</v>
      </c>
      <c r="B37" s="162"/>
      <c r="C37" s="162"/>
      <c r="D37" s="162"/>
      <c r="E37" s="162"/>
      <c r="F37" s="162"/>
      <c r="G37" s="83"/>
      <c r="H37" s="84"/>
      <c r="I37" s="10"/>
      <c r="O37" s="33"/>
    </row>
    <row r="38" spans="1:15" ht="15" customHeight="1" x14ac:dyDescent="0.25">
      <c r="A38" s="131"/>
      <c r="B38" s="85"/>
      <c r="C38" s="49"/>
      <c r="D38" s="55"/>
      <c r="E38" s="55"/>
      <c r="F38" s="55"/>
      <c r="G38" s="55"/>
      <c r="H38" s="49"/>
      <c r="O38" s="33"/>
    </row>
    <row r="39" spans="1:15" ht="15" customHeight="1" x14ac:dyDescent="0.25">
      <c r="A39" s="132" t="s">
        <v>105</v>
      </c>
      <c r="B39" s="85"/>
      <c r="C39" s="95"/>
      <c r="D39" s="96"/>
      <c r="E39" s="99"/>
      <c r="F39" s="98" t="s">
        <v>106</v>
      </c>
      <c r="G39" s="55"/>
      <c r="H39" s="49"/>
      <c r="O39" s="33"/>
    </row>
    <row r="40" spans="1:15" ht="15" customHeight="1" x14ac:dyDescent="0.25">
      <c r="A40" s="163" t="s">
        <v>86</v>
      </c>
      <c r="B40" s="163"/>
      <c r="C40" s="163"/>
      <c r="D40" s="163"/>
      <c r="E40" s="163"/>
      <c r="F40" s="163"/>
      <c r="G40" s="55"/>
      <c r="H40" s="49"/>
      <c r="O40" s="33"/>
    </row>
    <row r="41" spans="1:15" ht="15" customHeight="1" x14ac:dyDescent="0.25">
      <c r="A41" s="131"/>
      <c r="B41" s="85"/>
      <c r="C41" s="49"/>
      <c r="D41" s="55"/>
      <c r="E41" s="55"/>
      <c r="F41" s="55"/>
      <c r="G41" s="55"/>
      <c r="H41" s="49"/>
      <c r="O41" s="33"/>
    </row>
    <row r="42" spans="1:15" x14ac:dyDescent="0.25">
      <c r="A42" s="131"/>
      <c r="B42" s="85"/>
      <c r="C42" s="49"/>
      <c r="D42" s="55"/>
      <c r="E42" s="55"/>
      <c r="F42" s="55"/>
      <c r="G42" s="55"/>
      <c r="H42" s="49"/>
      <c r="O42" s="33"/>
    </row>
    <row r="43" spans="1:15" x14ac:dyDescent="0.25">
      <c r="A43" s="132" t="s">
        <v>125</v>
      </c>
      <c r="B43" s="85"/>
      <c r="C43" s="49"/>
      <c r="D43" s="55"/>
      <c r="E43" s="55"/>
      <c r="F43" s="55"/>
      <c r="G43" s="55"/>
      <c r="H43" s="49"/>
      <c r="O43" s="33"/>
    </row>
    <row r="44" spans="1:15" x14ac:dyDescent="0.25">
      <c r="A44" s="86" t="s">
        <v>79</v>
      </c>
      <c r="B44" s="87"/>
      <c r="C44" s="49"/>
      <c r="D44" s="55"/>
      <c r="E44" s="55"/>
      <c r="F44" s="55"/>
      <c r="G44" s="55"/>
      <c r="H44" s="49"/>
      <c r="O44" s="33"/>
    </row>
    <row r="45" spans="1:15" ht="21.75" customHeight="1" x14ac:dyDescent="0.25">
      <c r="A45" s="164"/>
      <c r="B45" s="164"/>
      <c r="C45" s="49"/>
      <c r="D45" s="55"/>
      <c r="E45" s="55"/>
      <c r="F45" s="55"/>
      <c r="G45" s="55"/>
      <c r="H45" s="49" t="s">
        <v>130</v>
      </c>
      <c r="O45" s="33"/>
    </row>
    <row r="46" spans="1:15" x14ac:dyDescent="0.25">
      <c r="A46" s="49"/>
      <c r="B46" s="88"/>
      <c r="C46" s="49"/>
      <c r="D46" s="55"/>
      <c r="E46" s="55"/>
      <c r="F46" s="55"/>
      <c r="G46" s="55"/>
      <c r="H46" s="49"/>
      <c r="O46" s="33"/>
    </row>
    <row r="47" spans="1:15" ht="38.25" customHeight="1" x14ac:dyDescent="0.25">
      <c r="A47" s="49"/>
      <c r="B47" s="88"/>
      <c r="C47" s="49"/>
      <c r="D47" s="55"/>
      <c r="E47" s="55"/>
      <c r="F47" s="55"/>
      <c r="G47" s="55"/>
      <c r="H47" s="49"/>
      <c r="O47" s="33"/>
    </row>
    <row r="48" spans="1:15" x14ac:dyDescent="0.25">
      <c r="O48" s="33"/>
    </row>
    <row r="49" spans="15:15" x14ac:dyDescent="0.25">
      <c r="O49" s="33"/>
    </row>
    <row r="50" spans="15:15" x14ac:dyDescent="0.25">
      <c r="O50" s="33"/>
    </row>
    <row r="51" spans="15:15" x14ac:dyDescent="0.25">
      <c r="O51" s="33"/>
    </row>
    <row r="52" spans="15:15" x14ac:dyDescent="0.25">
      <c r="O52" s="33"/>
    </row>
    <row r="53" spans="15:15" x14ac:dyDescent="0.25">
      <c r="O53" s="33"/>
    </row>
    <row r="54" spans="15:15" x14ac:dyDescent="0.25">
      <c r="O54" s="33"/>
    </row>
    <row r="55" spans="15:15" x14ac:dyDescent="0.25">
      <c r="O55" s="33"/>
    </row>
    <row r="56" spans="15:15" x14ac:dyDescent="0.25">
      <c r="O56" s="33"/>
    </row>
    <row r="57" spans="15:15" x14ac:dyDescent="0.25">
      <c r="O57" s="33"/>
    </row>
    <row r="58" spans="15:15" x14ac:dyDescent="0.25">
      <c r="O58" s="33"/>
    </row>
    <row r="59" spans="15:15" x14ac:dyDescent="0.25">
      <c r="O59" s="33"/>
    </row>
    <row r="60" spans="15:15" x14ac:dyDescent="0.25">
      <c r="O60" s="33"/>
    </row>
  </sheetData>
  <mergeCells count="13">
    <mergeCell ref="A11:B11"/>
    <mergeCell ref="A37:F37"/>
    <mergeCell ref="A40:F40"/>
    <mergeCell ref="A45:B45"/>
    <mergeCell ref="A2:H2"/>
    <mergeCell ref="C3:H3"/>
    <mergeCell ref="A5:H5"/>
    <mergeCell ref="A8:B10"/>
    <mergeCell ref="C8:C10"/>
    <mergeCell ref="D8:H8"/>
    <mergeCell ref="D9:E9"/>
    <mergeCell ref="F9:G9"/>
    <mergeCell ref="H9:H10"/>
  </mergeCells>
  <pageMargins left="1.1023622047244095" right="0.31496062992125984" top="0.74803149606299213" bottom="0.74803149606299213" header="0.31496062992125984" footer="0.31496062992125984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7</vt:i4>
      </vt:variant>
    </vt:vector>
  </HeadingPairs>
  <TitlesOfParts>
    <vt:vector size="20" baseType="lpstr">
      <vt:lpstr>разноска</vt:lpstr>
      <vt:lpstr>Январь 21</vt:lpstr>
      <vt:lpstr>февраль 21</vt:lpstr>
      <vt:lpstr>март 21</vt:lpstr>
      <vt:lpstr>апр 21</vt:lpstr>
      <vt:lpstr>май 21</vt:lpstr>
      <vt:lpstr>июнь 21 </vt:lpstr>
      <vt:lpstr>июль 21  </vt:lpstr>
      <vt:lpstr>август 21  </vt:lpstr>
      <vt:lpstr>сентябрь 21</vt:lpstr>
      <vt:lpstr>октябрь 21</vt:lpstr>
      <vt:lpstr>ноябрь 21</vt:lpstr>
      <vt:lpstr>декабрь 21</vt:lpstr>
      <vt:lpstr>'август 21  '!Область_печати</vt:lpstr>
      <vt:lpstr>'декабрь 21'!Область_печати</vt:lpstr>
      <vt:lpstr>'июль 21  '!Область_печати</vt:lpstr>
      <vt:lpstr>'июнь 21 '!Область_печати</vt:lpstr>
      <vt:lpstr>'ноябрь 21'!Область_печати</vt:lpstr>
      <vt:lpstr>'октябрь 21'!Область_печати</vt:lpstr>
      <vt:lpstr>'сентябрь 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2022-01-10T12:48:08Z</dcterms:modified>
</cp:coreProperties>
</file>